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f:\Users\Natalia\Downloads\FCD252\"/>
    </mc:Choice>
  </mc:AlternateContent>
  <xr:revisionPtr revIDLastSave="0" documentId="13_ncr:1_{CD15FEC5-9370-43F1-9FB8-16A265E5C593}"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Hoja1!$A$1:$L$99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22" i="1"/>
  <c r="L23"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J20" i="1"/>
  <c r="J21" i="1"/>
  <c r="J83" i="1"/>
  <c r="K83" i="1" s="1"/>
  <c r="L83" i="1" s="1"/>
  <c r="H20" i="1"/>
  <c r="I20" i="1" s="1"/>
  <c r="H21" i="1"/>
  <c r="I21" i="1" s="1"/>
  <c r="H83" i="1"/>
  <c r="I83" i="1" s="1"/>
  <c r="J19" i="1"/>
  <c r="H19" i="1"/>
  <c r="I19" i="1" s="1"/>
  <c r="K21" i="1" l="1"/>
  <c r="L21" i="1" s="1"/>
  <c r="K20" i="1"/>
  <c r="L20" i="1" s="1"/>
  <c r="K19" i="1"/>
  <c r="L19" i="1" s="1"/>
  <c r="L85" i="1"/>
  <c r="L88" i="1" s="1"/>
  <c r="L86" i="1" l="1"/>
  <c r="L89" i="1" s="1"/>
  <c r="L84" i="1"/>
  <c r="L90" i="1" l="1"/>
  <c r="L87" i="1"/>
  <c r="L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<sst xmlns="http://schemas.openxmlformats.org/spreadsheetml/2006/main" count="169" uniqueCount="104">
  <si>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</si>
  <si>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</si>
  <si>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</si>
  <si>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</si>
  <si>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</si>
  <si>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</si>
  <si>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</si>
  <si>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</si>
  <si>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</si>
  <si>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</si>
  <si>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</si>
  <si>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</si>
  <si>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</si>
  <si>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</si>
  <si>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</si>
  <si>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</si>
  <si>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</si>
  <si>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</si>
  <si>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</si>
  <si>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</si>
  <si>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</si>
  <si>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</si>
  <si>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</si>
  <si>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</si>
  <si>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</si>
  <si>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</si>
  <si>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</si>
  <si>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</si>
  <si>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</si>
  <si>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</si>
  <si>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</si>
  <si>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</si>
  <si>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</si>
  <si>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</si>
  <si>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</si>
  <si>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</si>
  <si>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</si>
  <si>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</si>
  <si>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</si>
  <si>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PLACA:   16676       ESPACIO ACADEMICO:    LABORATORIO MICROBIOLOGÍA         NOMBRE DE EQUIPO:CABINA CON MANOMETRO INDICADOR Y FILTRO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</si>
  <si>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PLACA:   16678       ESPACIO ACADEMICO:    LABORATORIO MICROBIOLOGÍA         NOMBRE DE EQUIPO:CABINA DE FLUJO LAMINAR MARCA IFV INDUST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</si>
  <si>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PLACA:   16680       ESPACIO ACADEMICO:    LABORATORIO MICROBIOLOGÍA         NOMBRE DE EQUIPO:OLLA AUTOCLAVE NO ELECTRICO DE 40 LITROS SERVICIO PREVENTIVO Y/O CORRECTIVO:     MANTENIMIENTO PREVENTIVO          DESCRIPCION:    Se requiere: 1. Revisión funcional. 2. Desensamble del equipo. 3. Revisión, ajuste, limpieza y lubricación de sistema mecánico. 4. Limpieza general. 5. Ensamble del equipo. 7. Prueba funcional final.</t>
  </si>
  <si>
    <t>PLACA:   25154       ESPACIO ACADEMICO:    LABORATORIO MICROBIOLOGÍA         NOMBRE DE EQUIPO:MICROPIPETA  DE PRECISION VOLUMEN FIJO D        SERVICIO PREVENTIVO Y/O CORRECTIVO:     MANTENIMIENTO PREVENTIVO          DESCRIPCION:    Se necesita: 1. Revisión funcional. 2. Desensamble del equipo. 3. Revisión, ajuste, limpieza y lubricación de sistema mecánico. 4. Limpieza general. 5. Ensamble del equipo. 7. Prueba funcional final y verificación volumétrica..</t>
  </si>
  <si>
    <t>PLACA:   18689       ESPACIO ACADEMICO:    LABORATORIO MICROBIOLOGÍA         NOMBRE DE EQUIPO:MICROPIPETA AUTOMATICA 10-100 LA REF: IM   SERVICIO PREVENTIVO Y/O CORRECTIVO:     MANTENIMIENTO PREVENTIVO          DESCRIPCION:    Se requiere: 1. Revisión funcional. 2. Desensamble del equipo. 3. Revisión, ajuste, limpieza y lubricación de sistema mecánico. 4. Limpieza general. 5. Ensamble del equipo. 7. Prueba funcional final y verificación volumétrica..</t>
  </si>
  <si>
    <t>PLACA:   11846       ESPACIO ACADEMICO:    LABORATORIO MICROBIOLOGÍA         NOMBRE DE EQUIPO:OLLA AUTOCLAVE NO ELECTRICO DE 40 LITROS SERVICIO PREVENTIVO Y/O CORRECTIVO:     MANTENIMIENTO PREVENTIVO          DESCRIPCION:    Se necesita: 1. Revisión funcional. 2. Desensamble del equipo. 3. Revisión, ajuste, limpieza y lubricación de sistema mecánico. 4. Limpieza general. 5. Ensamble del equipo. 7. Prueba funcional final.</t>
  </si>
  <si>
    <t>PLACA:   16652       ESPACIO ACADEMICO:    LABORATORIO MICROBIOLOGÍA         NOMBRE DE EQUIPO:INCUBADORA MICROPROCESADOR 53 LITROS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</si>
  <si>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PLACA:   3001004       ESPACIO ACADEMICO:    LABORATORIO MICROBIOLOGÍA         NOMBRE DE EQUIPO:AUTOCLAVE A VAPOR EN FORMA DE OLLA ELECTRIC.        SERVICIO PREVENTIVO Y/O CORRECTIVO:     MANTENIMIENTO PREVENTIVO          DESCRIPCION:    Se realiza: 1. Revisión funcional. 2. Desensamble del equipo. 3. Revisión, ajuste, limpieza y lubricación de sistema mecánico. 4. Limpieza general. 5. Ensamble del equipo. 7. Prueba funcional final.</t>
  </si>
  <si>
    <t>PLACA:   42717       ESPACIO ACADEMICO:    LABORATORIO MICROBIOLOGÍA         NOMBRE DE EQUIPO:HORNO UNIVERSAL 110-120V. MARCA BINDER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</si>
  <si>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PLACA:   42748       ESPACIO ACADEMICO:    LABORATORIO MICROBIOLOGÍA         NOMBRE DE EQUIPO:AUTOCLAVE ELECTRICA. MARCA TUTTNAVER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</si>
  <si>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PLACA:   50576       ESPACIO ACADEMICO:    LABORATORIO MICROBIOLOGÍA         NOMBRE DE EQUIPO:BALANZA MARCA OHAUS, MODELO SCOUT PRO 601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Verificación de datos programables. 8. Verificación de excentricidad, repetibilidad, linealidad, tare, puesta a cero.</t>
  </si>
  <si>
    <t>PLACA:   50688       ESPACIO ACADEMICO:    LABORATORIO MICROBIOLOGÍA         NOMBRE DE EQUIPO:PH METRO PORTATIL HL 100 FIELD, SI ANALYTICS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</si>
  <si>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56561       ESPACIO ACADEMICO:    LABORATORIO MICROBIOLOGÍA         NOMBRE DE EQUIPO:PAQUETE AGITADOR CON VTF Y VARILLA DE SOPORTE MARCA VELP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Verificación de datos programables. 8.Prueba funcional final.</t>
  </si>
  <si>
    <t>PLACA:   60435       ESPACIO ACADEMICO:    LABORATORIO MICROBIOLOGÍA         NOMBRE DE EQUIPO:Cabina de flujo laminar marca  C4 modelo FLOW 85H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Verificación de datos programables</t>
  </si>
  <si>
    <t>PLACA:   60436       ESPACIO ACADEMICO:    LABORATORIO MICROBIOLOGÍA         NOMBRE DE EQUIPO:Cabina de flujo laminar marca  C4 modelo FLOW 85H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t>
  </si>
  <si>
    <t>PLACA:   60440       ESPACIO ACADEMICO:    LABORATORIO MICROBIOLOGÍA         NOMBRE DE EQUIPO:Horno/Estufa Digital para Laboratorio, modelo ED_53, marca WBT BINDER-ALEMAN, con dos bandejas cromo plateado, dimensiones Externas: ancho 634 mm. Alto 617 mm. Y fondo 575 mm. Dimensiones  interiores: ancho 400 mm. Alto 617 mm. Y fondo 330mm. Serie 07- 11374 S/N 144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</si>
  <si>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PLACA:   49634       ESPACIO ACADEMICO:    LABORATORIO ALIMENTOS         NOMBRE DE EQUIPO:HIDROLAVADORA 1400 PSI, 2HP, 5 LT MIN, 110 VOLTIOS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Prueba funcional final.</t>
  </si>
  <si>
    <t>PLACA:   52302       ESPACIO ACADEMICO:    LABORATORIO ACUICULTURA         NOMBRE DE EQUIPO:BOMBA DE ALTA CAPACIDAD NO SUMERGIBLE. RE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Prueba funcional final.</t>
  </si>
  <si>
    <t>PLACA:   52303       ESPACIO ACADEMICO:    LABORATORIO ACUICULTURA         NOMBRE DE EQUIPO:TURBINA DE AIRE (BLOWER) MODELO GF-370, PO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6. Ensamble del equipo. 7. Prueba funcional final.</t>
  </si>
  <si>
    <t>PLACA:   31385       ESPACIO ACADEMICO:    LABORATORIO NUTRICION         NOMBRE DE EQUIPO:ANALIZADOR DE FIBRA ANKOM 200        SERVICIO PREVENTIVO Y/O CORRECTIVO:     MANTENIMIENTO CORRECTIVO          DESCRIPCION:    Se necesita: Verificación, ajuste ó cambio de  tarjeta de funcionamiento; Arreglo  soporte para bolsas ankom</t>
  </si>
  <si>
    <t>PLACA:   50656       ESPACIO ACADEMICO:    LABORATORIO NUTRICION         NOMBRE DE EQUIPO:LIOFILIZADOR PARA MESA CON CUBIERTA DE TEFLON        SERVICIO PREVENTIVO Y/O CORRECTIVO:     MANTENIMIENTO CORRECTIVO          DESCRIPCION:    Se requiere: Verificación y ajuste funcionamiento programador del sistema; conexión adecuada para instalación y funcionamiento</t>
  </si>
  <si>
    <t>PLACA:   50667       ESPACIO ACADEMICO:    LABORATORIO NUTRICION         NOMBRE DE EQUIPO:SISTEMA COMPLETO DE DIGESTION  MARCA VELP SERVICIO PREVENTIVO Y/O CORRECTIVO:     MANTENIMIENTO CORRECTIVO          DESCRIPCION:    Se necesita: verificación, ajuste y programación temperaturas y tiempo de digestión; revisión plancha de calentamiento; cambio de mangueras de salida al scrubber, por desgaste</t>
  </si>
  <si>
    <t>PLACA:   50668       ESPACIO ACADEMICO:    LABORATORIO NUTRICION         NOMBRE DE EQUIPO:BOMBA DE CIRCULACION DE AGUA MARCA VELP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t>
  </si>
  <si>
    <t>PLACA:   50669       ESPACIO ACADEMICO:    LABORATORIO NUTRCION         NOMBRE DE EQUIPO:SCRUBBER MARCA VELP        SERVICIO PREVENTIVO Y/O CORRECTIVO:     MANTENIMIENTO CORRECTIVO          DESCRIPCION:    Se requiere: 1. Limpieza total del destilador; 2, Cambio de mangueras, 3, Cambio de botella almacenadora de la soda</t>
  </si>
  <si>
    <t>PLACA:   50670       ESPACIO ACADEMICO:    LABORATORIO NUTRICION         NOMBRE DE EQUIPO:DESTILADOR TITULADOR MARCA VELP        SERVICIO PREVENTIVO Y/O CORRECTIVO:     MANTENIMIENTO CORRECTIVO          DESCRIPCION:    Se necesita: 1. revisión completa del sistema opetrativo; 2. cambio de magueras alimentación de reactivos; 3. Limpieza completa de válvulas; 4. Revisión y juste de programas.</t>
  </si>
  <si>
    <t>PLACA:   50673       ESPACIO ACADEMICO:    LABORATORIO NUTRICION         NOMBRE DE EQUIPO:MUFLA 3L 1200C° CONTROLADOR PID         SERVICIO PREVENTIVO Y/O CORRECTIVO:     MANTENIMIENTO CORRECTIVO          DESCRIPCION:    Se requiere: 1. Ajuste ó cambio del controlador de tiempo y temperatura; 2. Ajuste de cierre hermético; 3. verificación de temperaturas</t>
  </si>
  <si>
    <t>PLACA:   50676       ESPACIO ACADEMICO:    LABORATORIO NUTRICION         NOMBRE DE EQUIPO:EXTRACTOR DE GRASA MODELO GOLDFISCH DE 6 PUESTOS        SERVICIO PREVENTIVO Y/O CORRECTIVO:     MANTENIMIENTO CORRECTIVO          DESCRIPCION:    Se requiere: 1. Arreglo ó cambio y puesta en marcha de todas las planchas de calentamiento; 2: Verificación destilación Soxleth; arreglo mangos de ajuste de planchas</t>
  </si>
  <si>
    <t>PLACA:   50677       ESPACIO ACADEMICO:    LABORATORIO NUTRICION         NOMBRE DE EQUIPO:APARATO DE FIBRA CRUDA MARCA LABCONCO  SERVICIO PREVENTIVO Y/O CORRECTIVO:     MANTENIMIENTO CORRECTIVO          DESCRIPCION:    Se requiere: 1. Arreglo ó cambio y puesta en marcha de todas las planchas de calentamiento; 2: Verificación destilación; arreglo mangos de ajuste de planchas</t>
  </si>
  <si>
    <t>PLACA:   15413       ESPACIO ACADEMICO:    LABORATORIO NUTRICION         NOMBRE DE EQUIPO:CENTRIFUGA NACIONAL INDULAB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Prueba funcional final con tacómetro patrón.</t>
  </si>
  <si>
    <t>PLACA:   16497       ESPACIO ACADEMICO:    LABORATORIO NUTRICION         NOMBRE DE EQUIPO:HORNO MUFLA DE MESA THERMOLYNE        SERVICIO PREVENTIVO Y/O CORRECTIVO:     MANTENIMIENTO CORRECTIVO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</si>
  <si>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PLACA:   16714       ESPACIO ACADEMICO:    LABORATORIO QUIMICA         NOMBRE DE EQUIPO:ESPECTOFOTOMETRO SPECTRONIC 20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Prueba funcional final.</t>
  </si>
  <si>
    <t>PLACA:   45009       ESPACIO ACADEMICO:    LABORATORIO QUIMICA         NOMBRE DE EQUIPO:ESPECTOFOTOMETRO MARCA THERMO        SERVICIO PREVENTIVO Y/O CORRECTIVO:     MANTENIMIENTO CORRECTIVO          DESCRIPCION:    Se requiere: 1. Ajuste ó cambio del controlador de tiempo y temperatura; 2. Ajuste de cierre hermético; 3. verificación de temperaturas</t>
  </si>
  <si>
    <t>PLACA:   20306       ESPACIO ACADEMICO:    LABORATORIO QUIMICA          NOMBRE DE EQUIPO:CENTRIFUGA PARA 24  TUBOS CLAY ADAMS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 con tacómetro patrón.</t>
  </si>
  <si>
    <t>PLACA:   56594       ESPACIO ACADEMICO:    LABORATORIO QUIMICA         NOMBRE DE EQUIPO:DESTILADOR EN ACERO INOXIDABLE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t>
  </si>
  <si>
    <t>PLACA:   1684       ESPACIO ACADEMICO:    LABORATORIO SUELOS         NOMBRE DE EQUIPO:AGITADOR ORBITAL CLAY ADAMS        SERVICIO PREVENTIVO Y/O CORRECTIVO:     MANTENIMIENTO CORRECTIVO          DESCRIPCION:    Se requiere cambio de sujetadores de beakers ó erlenmeyers y ajuste sistema y control de tiempo y agitación rpm</t>
  </si>
  <si>
    <t>PLACA:   4582       ESPACIO ACADEMICO:    LABORATORIO SUELOS         NOMBRE DE EQUIPO:CENTRIFUGA LABOFUGUE 400 HERAUES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 con tacómetro patrón.</t>
  </si>
  <si>
    <t>PLACA:   50681       ESPACIO ACADEMICO:    LABORATORIO SUELOS         NOMBRE DE EQUIPO:ESPECTOFOTOMETRO UV-VIS MODELO UV-1800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Prueba funcional final.</t>
  </si>
  <si>
    <t>PLACA:   9161       ESPACIO ACADEMICO:    LABORATORIO SUELOS         NOMBRE DE EQUIPO:ESPECTROFOTOMETRO ANALYST 300 S/N 041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6. Ensamble del equipo. 7. Prueba funcional final.</t>
  </si>
  <si>
    <t>PLACA:   50684       ESPACIO ACADEMICO:    LABORATORIO SUELOS         NOMBRE DE EQUIPO:TITULADOR AUTOMATICO TL6000-20 ml MARCA SI ANALYTICS        SERVICIO PREVENTIVO Y/O CORRECTIVO:     MANTENIMIENTO CORRECTIVO          DESCRIPCION:    Se necesita: 1. revisión completa del sistema opetrativo; 2. cambio de magueras alimentación de reactivos; 3. Limpieza completa de válvulas; 4. Revisión y juste de programas.</t>
  </si>
  <si>
    <t>PLACA:   50685       ESPACIO ACADEMICO:    LABORATORIO SUELOS         NOMBRE DE EQUIPO:TITULADOR AUTOMATICO TL6000-20 ml MARCA SI ANALYTICS        SERVICIO PREVENTIVO Y/O CORRECTIVO:     MANTENIMIENTO CORRECTIVO          DESCRIPCION:    Se necesita: 1. revisión completa del sistema opetrativo; 2. cambio de magueras alimentación de reactivos; 3. Limpieza completa de válvulas; 4. Revisión y juste de programas.</t>
  </si>
  <si>
    <t>PLACA:   50686       ESPACIO ACADEMICO:    LABORATORIO SUELOS         NOMBRE DE EQUIPO:PH MULTIPARAMETRO PARA MESA PROLAB 2000 MARCA SI ANALYTICS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</si>
  <si>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50687       ESPACIO ACADEMICO:    LABORATORIO SUELOS         NOMBRE DE EQUIPO:PH MULTIPARAMETRO PARA MESA PROLAB 2000 MARCA SI ANALYTICS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</si>
  <si>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56587       ESPACIO ACADEMICO:    LABORATORIO SUELOS         NOMBRE DE EQUIPO:CONDUCTIVIMETRO DIGITAL PORTATIL ST300C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</si>
  <si>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56588       ESPACIO ACADEMICO:    LABORATORIO SUELOS         NOMBRE DE EQUIPO:CONDUCTIVIMETRO DIGITAL PORTATIL ST300C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</si>
  <si>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56589       ESPACIO ACADEMICO:    LABORATORIO SUELOS         NOMBRE DE EQUIPO:CONDUCTIVIMETRO DIGITAL PORTATIL ST300C SERVICIO PREVENTIVO Y/O CORRECTIVO:     MANTENIMIENTO PREVENTIVO          DESCRIPCION:    Se realiza: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</si>
  <si>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56590       ESPACIO ACADEMICO:    LABORATORIO SUELOS         NOMBRE DE EQUIPO:CONDUCTIVIMETRO DIGITAL PORTATIL ST300C SERVICIO PREVENTIVO Y/O CORRECTIVO:     MANTENIMIENTO PREVENTIVO          DESCRIPCION:    Se necesita: 1. Revisión funcional. 2. Desensamble del equipo. 3. Revisión, ajuste y limpieza de sistema eléctrico y electrónico. 4. Revisión, ajuste, limpieza y lubricación de sistema mecánico. 5. Limpieza general. 6. Ensamble del equipo. 7. Verificación de datos programables. 8. Verificación con buffer patrón.</t>
  </si>
  <si>
    <t>PLACA:   46064       ESPACIO ACADEMICO:    LABORATORIO REPRODUCCION         NOMBRE DE EQUIPO:EMPACADORA Y SELLADORA PARA PAJILLAS MARCA MINITUBR REFERENCIA 13400/9900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t>
  </si>
  <si>
    <t>PLACA:   46069       ESPACIO ACADEMICO:    LABORATORIO REPRODUCCION         NOMBRE DE EQUIPO:FOTOMETRO ESPERMACUE MARAC MINITUBE SERVICIO PREVENTIVO Y/O CORRECTIVO:     MANTENIMIENTO PREVENTIVO          DESCRIPCION:     1. Revisión funcional. 2. Desensamble del equipo. 3. Revisión, ajuste y limpieza de sistema eléctrico y electrónico. 4. Revisión, ajuste, limpieza y lubricación de sistema mecánico. 5. Limpieza general. 6. Ensamble del equipo. 7. Prueba funcional final.</t>
  </si>
  <si>
    <t>PLACA:   47382       ESPACIO ACADEMICO:    LABORATORIO REPRODUCCION         NOMBRE DE EQUIPO:FOTOMETRO ESPERMACUE MARAC MINITUBE SERVICIO PREVENTIVO Y/O CORRECTIVO:     MANTENIMIENTO PREVENTIVO          DESCRIPCION:    Se requiere 1. Revisión funcional. 2. Desensamble del equipo. 3. Revisión, ajuste y limpieza de sistema eléctrico y electrónico. 4. Revisión, ajuste, limpieza y lubricación de sistema mecánico. 5. Limpieza general. 6. Ensamble del equipo. 7. Prueba funcional final.</t>
  </si>
  <si>
    <t>PLACA:   50675       ESPACIO ACADEMICO:    Laboratorio de Nutrición         NOMBRE DE EQUIPO:MOLINO UNIVERSAL DE FUNCIONAMIENTO CONTINUO IKA, MF 10, CABEZAL DE MOLIENDA MF 10 Y TAMIZ         SERVICIO PREVENTIVO Y/O CORRECTIVO:     MANTENIMIENTO PREVENTIVO          DESCRIPCION:    se requiere: Revisar funcionamiento, verificar cabezal y cuchillas y limpieza completa</t>
  </si>
  <si>
    <t>PLACA:   60441       ESPACIO ACADEMICO:    Laboratorio de Nutrición         NOMBRE DE EQUIPO:Molino para laboratorio CYCLONE SAMPLE MILL, CAT: EW04178-00, modelo 3010-01        SERVICIO PREVENTIVO Y/O CORRECTIVO:     MANTENIMIENTO PREVENTIVO          DESCRIPCION:    se requiere: Revisar funcionamiento, verificar cabezal y cuchillas y limpieza completa</t>
  </si>
  <si>
    <t>PLACA:   48093       ESPACIO ACADEMICO:    GRANJA LA ESPERANZA         NOMBRE DE EQUIPO:BOMBA DE VACIO THOMAS M-1630        SERVICIO PREVENTIVO Y/O CORRECTIVO:     MANTENIMIENTO CORRECTIVO          DESCRIPCION:    Cambio de filtro bacteriano y filtro de entrada del aire, calibración del equipo según los parámetros “desplazamiento 34 L/min, presión Máxima 560 mm HG al nivel del mar”</t>
  </si>
  <si>
    <t>PLACA:   46745       ESPACIO ACADEMICO:    GRANJA LA ESPERANZA         NOMBRE DE EQUIPO:BALANZA ANALITICA WIMCOM CON CABINA        SERVICIO PREVENTIVO Y/O CORRECTIVO:     MANTENIMIENTO CORRECTIVO          DESCRIPCION:    Calibración, presenta irregularidades en el peso.</t>
  </si>
  <si>
    <t>PLACA:   45669       ESPACIO ACADEMICO:    GRANJA LA ESPERANZA         NOMBRE DE EQUIPO:ESTABILIZADOR NICOMAR REGULADOR DE VOLTAJE 2500-3000 S/N 696961        SERVICIO PREVENTIVO Y/O CORRECTIVO:     MANTENIMIENTO PREVENTIVO          DESCRIPCION:    Cambio de fusible, garantizar correcto funcionamiento.</t>
  </si>
  <si>
    <t>PLACA:   44858       ESPACIO ACADEMICO:    GRANJA LA ESPERANZA         NOMBRE DE EQUIPO:MICROSCOPIO BINOCULAR STEREO, MARCA ADVANCED OPTICAL REF. XTJ-4400.        SERVICIO PREVENTIVO Y/O CORRECTIVO:     MANTENIMIENTO PREVENTIVO          DESCRIPCION:     Inspección de las condiciones físicas y ambientales en las que se encuentra el equipo; revisión del sistema de encendido y apagado, revisión general de partes mecánicas, eléctricas y ópticas, revisión de engranajes, tornillo micrométrico, micrométrico y lubricación del mismo, revisión del sistema óptico de cabeza binocular, lentes, placa porta objetos, revisión de tarjeta electrónica (si aplica), revisión de lámparas y potenciómetro regulador de luz. Pruebas de funcionamiento correctas.</t>
  </si>
  <si>
    <t>PLACA:   47537       ESPACIO ACADEMICO:    GRANJA LA ESPERANZA         NOMBRE DE EQUIPO:AUTOCLAVE A VAPOR EN FORMA DE OLLA APLICACIÓN DE ESTERILIZADOR NO ELECTRICO DE VAPOR A PRESION SERVICIO PREVENTIVO Y/O CORRECTIVO:     MANTENIMIENTO PREVENTIVO          DESCRIPCION:     Inspección de las condiciones físicas del equipo, revisión de la resistencia, sensor de temperatura, manómetro de presión, sensores de nivel, revisión de alarmas y ciclo, válvulas, controlador, cierres de seguridad, limpieza general. Prueba de funcionamiento correcta como producto final.</t>
  </si>
  <si>
    <t>PLACA:   45863       ESPACIO ACADEMICO:    GRANJA LA ESPERANZA         NOMBRE DE EQUIPO:NEVERA HACEB CAP. 420LTS, 70X185X73 COLOR GRIS.        SERVICIO PREVENTIVO Y/O CORRECTIVO:     Mantenimiento Preventivo DESCRIPCION:     Inspección de las condiciones físicas del equipo, dejar en correcto funcionamiento de todos los sistemas del equipo. </t>
  </si>
  <si>
    <t>PLACA:   47807       ESPACIO ACADEMICO:    GRANJA LA ESPERANZA         NOMBRE DE EQUIPO:HORNO MICROONDAS MARCA HACEB        SERVICIO PREVENTIVO Y/O CORRECTIVO:     Mantenimiento Preventivo DESCRIPCION:    Revisión funcionamiento y limpieza del enganche de la puerta, sello de la puerta del horno, resistencia, lámpara de horno, sistema de bloqueo de seguridad, panel de control, botón de apertura de la puerta, plato giratorio, parrilla y Prueba de funcionamiento correcta del equipo como producto final.</t>
  </si>
  <si>
    <t>PLACA:   47808       ESPACIO ACADEMICO:    GRANJA LA ESPERANZA         NOMBRE DE EQUIPO:HORNO ELECTRICO MARCA HACEB        SERVICIO PREVENTIVO Y/O CORRECTIVO:     Mantenimiento Preventivo DESCRIPCION:    Revisión de funcionamiento y limpieza de perilla temporizador, perilla selectora de resistencias, perilla control de temperatura. Supervisión y funcionamiento de resistencias eléctricas, kid porta lámpara, bombillo, cable de suministro de energía con su respectivo enchufe. Garantizar funcionamiento general del elemento. </t>
  </si>
  <si>
    <t>PLACA:   47536       ESPACIO ACADEMICO:    GRANJA LA ESPERANZA         NOMBRE DE EQUIPO:INCUBADORA - IN 30 SINGLE DISPLAY MEMMERT SERVICIO PREVENTIVO Y/O CORRECTIVO:     Mantenimiento Preventivo DESCRIPCION:    Mantenimiento preventivo y calibración de temperaturas: limpieza de cámara de trabajo y superficies metálicas, engrase de las piezas móviles de las puertas (bisagras y cierre), comprobar que los tornillos de las bisagras estén firmemente asentados, Prueba de funcionamiento correcta del equipo como producto final.</t>
  </si>
  <si>
    <t>PLACA:   27630       ESPACIO ACADEMICO:    GRANJA LA ESPERANZA         NOMBRE DE EQUIPO:CENTRIFUGA EN ACERO INOXIDABLE        SERVICIO PREVENTIVO Y/O CORRECTIVO:     Mantenimiento Correctivo DESCRIPCION:     Inspección de las condiciones físicas y ambientales en las que se encuentra el equipo, ajuste o cambio de tornillería y tuercas, engrase de piñones, ajuste de llave dosificadora pues presenta fuga. </t>
  </si>
  <si>
    <t>PLACA:   24608       ESPACIO ACADEMICO:    GRANJA LA ESPERANZA         NOMBRE DE EQUIPO:BALANZA TRIPLE BRAZO        SERVICIO PREVENTIVO Y/O CORRECTIVO:     Mantenimiento Correctivo  DESCRIPCION:    Calibración, presenta inexactitud en el peso.</t>
  </si>
  <si>
    <t>PLACA:   46068       ESPACIO ACADEMICO:    GRANJA LA ESPERANZA         NOMBRE DE EQUIPO:ECOGRAFO PORTATIL , SACNER TRINGA LINEAL, MARCA ESAOTE PIEMEDICAL, MALETIN PARA CAMPO AZUL        SERVICIO PREVENTIVO Y/O CORRECTIVO:     Mantenimiento Correctivo DESCRIPCION:    Salida del empaque y falla de contacto de cable de poder que conecta la batería del ecógrafo. Revisión mecánica del ecógrafo, batería y cargador; limpieza general (interna y externa) del ecógrafo, batería y cargador. Evaluación y mantenimiento de transductor Garantizar funcionamiento general del elemento.</t>
  </si>
  <si>
    <t>PLACA:   8546       ESPACIO ACADEMICO:    GRANJA LA ESPERANZA         NOMBRE DE EQUIPO:BASCULA INDUSTRIAS UMAÑA LTDA. No. 0099 SERVICIO PREVENTIVO Y/O CORRECTIVO:     Mantenimiento Preventivo DESCRIPCION:    Mantenimiento general. </t>
  </si>
  <si>
    <t>BOLSA DE REPUESTOS   (EQUIPOS ESPECIALIZADOS) PARA LOS EQUIPOS  QUE REQUIERAN CAMBIO DE PARTES NO CONTEMPLADAS. ESTA BOLSA DE RESPUESTOS TIENE EL VALOR DE DIEZ MILLONES DE PESOS M/TE ($10.000.000)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</si>
</sst>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19" xfId="0" applyFont="1" applyBorder="1" applyAlignment="1">
      <alignmen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
  <sheetViews>
    <sheetView tabSelected="1" zoomScale="80" zoomScaleNormal="80" zoomScaleSheetLayoutView="90" zoomScalePageLayoutView="55" workbookViewId="0">
      <selection activeCell="B93" sqref="B93:C96"/>
    </sheetView>
  </sheetViews>
  <sheetFormatPr baseColWidth="10" defaultColWidth="11.44140625" defaultRowHeight="14.4" x14ac:dyDescent="0.3"/>
  <cols>
    <col min="1" max="1" width="6.6640625" style="10" customWidth="1"/>
    <col min="2" max="2" width="76.109375" style="13" customWidth="1"/>
    <col min="3" max="3" width="24.44140625" style="10" customWidth="1"/>
    <col min="4" max="4" width="13.33203125" style="10" customWidth="1"/>
    <col min="5" max="6" width="15" style="10" customWidth="1"/>
    <col min="7" max="7" width="19.88671875" style="10" customWidth="1"/>
    <col min="8" max="8" width="15" style="10" customWidth="1"/>
    <col min="9" max="9" width="15" style="12" customWidth="1"/>
    <col min="10" max="10" width="16.6640625" style="12" customWidth="1"/>
    <col min="11" max="11" width="20.109375" style="12" customWidth="1"/>
    <col min="12" max="12" width="21.6640625" style="12" customWidth="1"/>
    <col min="13" max="16384" width="11.44140625" style="12"/>
  </cols>
  <sheetData>
    <row r="1" spans="1:12" x14ac:dyDescent="0.3">
      <c r="F1" s="11"/>
    </row>
    <row r="2" spans="1:12" ht="15.75" customHeight="1" x14ac:dyDescent="0.3">
      <c r="A2" s="54"/>
      <c r="B2" s="55" t="s">
        <v>1</v>
      </c>
      <c r="C2" s="55"/>
      <c r="D2" s="55"/>
      <c r="E2" s="55"/>
      <c r="F2" s="55"/>
      <c r="G2" s="55"/>
      <c r="H2" s="55"/>
      <c r="I2" s="55"/>
      <c r="J2" s="55"/>
      <c r="K2" s="55" t="s">
        <v>37</v>
      </c>
      <c r="L2" s="55"/>
    </row>
    <row r="3" spans="1:12" ht="15.75" customHeight="1" x14ac:dyDescent="0.3">
      <c r="A3" s="54"/>
      <c r="B3" s="55" t="s">
        <v>2</v>
      </c>
      <c r="C3" s="55"/>
      <c r="D3" s="55"/>
      <c r="E3" s="55"/>
      <c r="F3" s="55"/>
      <c r="G3" s="55"/>
      <c r="H3" s="55"/>
      <c r="I3" s="55"/>
      <c r="J3" s="55"/>
      <c r="K3" s="55" t="s">
        <v>32</v>
      </c>
      <c r="L3" s="55"/>
    </row>
    <row r="4" spans="1:12" ht="16.5" customHeight="1" x14ac:dyDescent="0.3">
      <c r="A4" s="54"/>
      <c r="B4" s="55" t="s">
        <v>30</v>
      </c>
      <c r="C4" s="55"/>
      <c r="D4" s="55"/>
      <c r="E4" s="55"/>
      <c r="F4" s="55"/>
      <c r="G4" s="55"/>
      <c r="H4" s="55"/>
      <c r="I4" s="55"/>
      <c r="J4" s="55"/>
      <c r="K4" s="55" t="s">
        <v>33</v>
      </c>
      <c r="L4" s="55"/>
    </row>
    <row r="5" spans="1:12" ht="15" customHeight="1" x14ac:dyDescent="0.3">
      <c r="A5" s="54"/>
      <c r="B5" s="55"/>
      <c r="C5" s="55"/>
      <c r="D5" s="55"/>
      <c r="E5" s="55"/>
      <c r="F5" s="55"/>
      <c r="G5" s="55"/>
      <c r="H5" s="55"/>
      <c r="I5" s="55"/>
      <c r="J5" s="55"/>
      <c r="K5" s="55" t="s">
        <v>34</v>
      </c>
      <c r="L5" s="55"/>
    </row>
    <row r="7" spans="1:12" x14ac:dyDescent="0.3">
      <c r="A7" s="13" t="s">
        <v>0</v>
      </c>
    </row>
    <row r="8" spans="1:12" x14ac:dyDescent="0.3">
      <c r="A8" s="13"/>
    </row>
    <row r="9" spans="1:12" ht="25.5" customHeight="1" x14ac:dyDescent="0.3">
      <c r="A9" s="40" t="s">
        <v>3</v>
      </c>
      <c r="B9" s="40"/>
      <c r="C9" s="14"/>
      <c r="E9" s="15" t="s">
        <v>24</v>
      </c>
      <c r="F9" s="45"/>
      <c r="G9" s="46"/>
      <c r="I9" s="16" t="s">
        <v>19</v>
      </c>
      <c r="J9" s="47"/>
      <c r="K9" s="48"/>
    </row>
    <row r="10" spans="1:12" ht="15" thickBot="1" x14ac:dyDescent="0.35">
      <c r="A10" s="14"/>
      <c r="B10" s="14"/>
      <c r="C10" s="14"/>
      <c r="E10" s="17"/>
      <c r="F10" s="17"/>
      <c r="G10" s="17"/>
      <c r="I10" s="18"/>
      <c r="J10" s="19"/>
      <c r="K10" s="19"/>
    </row>
    <row r="11" spans="1:12" ht="30.75" customHeight="1" thickBot="1" x14ac:dyDescent="0.35">
      <c r="A11" s="56" t="s">
        <v>31</v>
      </c>
      <c r="B11" s="57"/>
      <c r="C11" s="20"/>
      <c r="D11" s="42" t="s">
        <v>20</v>
      </c>
      <c r="E11" s="43"/>
      <c r="F11" s="43"/>
      <c r="G11" s="44"/>
      <c r="H11" s="26"/>
      <c r="I11" s="18"/>
    </row>
    <row r="12" spans="1:12" ht="15" thickBot="1" x14ac:dyDescent="0.35">
      <c r="A12" s="58"/>
      <c r="B12" s="59"/>
      <c r="C12" s="20"/>
      <c r="D12" s="21"/>
      <c r="E12" s="17"/>
      <c r="F12" s="17"/>
      <c r="G12" s="17"/>
      <c r="I12" s="18"/>
    </row>
    <row r="13" spans="1:12" ht="30" customHeight="1" thickBot="1" x14ac:dyDescent="0.35">
      <c r="A13" s="58"/>
      <c r="B13" s="59"/>
      <c r="C13" s="20"/>
      <c r="D13" s="42" t="s">
        <v>21</v>
      </c>
      <c r="E13" s="43"/>
      <c r="F13" s="43"/>
      <c r="G13" s="44"/>
      <c r="H13" s="26"/>
      <c r="I13" s="18"/>
    </row>
    <row r="14" spans="1:12" ht="18.75" customHeight="1" thickBot="1" x14ac:dyDescent="0.35">
      <c r="A14" s="58"/>
      <c r="B14" s="59"/>
      <c r="C14" s="20"/>
      <c r="E14" s="17"/>
      <c r="F14" s="17"/>
      <c r="G14" s="17"/>
      <c r="I14" s="18"/>
    </row>
    <row r="15" spans="1:12" ht="24" customHeight="1" thickBot="1" x14ac:dyDescent="0.35">
      <c r="A15" s="60"/>
      <c r="B15" s="61"/>
      <c r="C15" s="20"/>
      <c r="D15" s="42" t="s">
        <v>25</v>
      </c>
      <c r="E15" s="43"/>
      <c r="F15" s="43"/>
      <c r="G15" s="44"/>
      <c r="H15" s="26"/>
      <c r="I15" s="18"/>
      <c r="J15" s="19"/>
      <c r="K15" s="19"/>
    </row>
    <row r="16" spans="1:12" x14ac:dyDescent="0.3">
      <c r="A16" s="14"/>
      <c r="B16" s="14"/>
      <c r="C16" s="14"/>
      <c r="E16" s="17"/>
      <c r="F16" s="17"/>
      <c r="G16" s="17"/>
      <c r="I16" s="18"/>
      <c r="J16" s="19"/>
      <c r="K16" s="19"/>
    </row>
    <row r="18" spans="1:12" s="24" customFormat="1" ht="26.4" x14ac:dyDescent="0.3">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99" customHeight="1" x14ac:dyDescent="0.25">
      <c r="A19" s="30">
        <v>1</v>
      </c>
      <c r="B19" s="62" t="s">
        <v>39</v>
      </c>
      <c r="C19" s="32"/>
      <c r="D19" s="30">
        <v>1</v>
      </c>
      <c r="E19" s="30" t="s">
        <v>38</v>
      </c>
      <c r="F19" s="33">
        <v>0</v>
      </c>
      <c r="G19" s="34">
        <v>0</v>
      </c>
      <c r="H19" s="1">
        <f>+ROUND(F19*G19,0)</f>
        <v>0</v>
      </c>
      <c r="I19" s="1">
        <f>ROUND(F19+H19,0)</f>
        <v>0</v>
      </c>
      <c r="J19" s="1">
        <f>ROUND(F19*D19,0)</f>
        <v>0</v>
      </c>
      <c r="K19" s="27">
        <f>ROUND(J19*G19,0)</f>
        <v>0</v>
      </c>
      <c r="L19" s="28">
        <f>ROUND(J19+K19,0)</f>
        <v>0</v>
      </c>
    </row>
    <row r="20" spans="1:12" s="24" customFormat="1" ht="101.4" customHeight="1" x14ac:dyDescent="0.25">
      <c r="A20" s="30">
        <v>2</v>
      </c>
      <c r="B20" s="62" t="s">
        <v>40</v>
      </c>
      <c r="C20" s="32"/>
      <c r="D20" s="30">
        <v>1</v>
      </c>
      <c r="E20" s="30" t="s">
        <v>38</v>
      </c>
      <c r="F20" s="33">
        <v>0</v>
      </c>
      <c r="G20" s="34">
        <v>0</v>
      </c>
      <c r="H20" s="1">
        <f t="shared" ref="H20:H83" si="0">+ROUND(F20*G20,0)</f>
        <v>0</v>
      </c>
      <c r="I20" s="1">
        <f t="shared" ref="I20:I83" si="1">ROUND(F20+H20,0)</f>
        <v>0</v>
      </c>
      <c r="J20" s="1">
        <f t="shared" ref="J20:J83" si="2">ROUND(F20*D20,0)</f>
        <v>0</v>
      </c>
      <c r="K20" s="27">
        <f t="shared" ref="K20:K83" si="3">ROUND(J20*G20,0)</f>
        <v>0</v>
      </c>
      <c r="L20" s="28">
        <f t="shared" ref="L20:L83" si="4">ROUND(J20+K20,0)</f>
        <v>0</v>
      </c>
    </row>
    <row r="21" spans="1:12" s="24" customFormat="1" ht="88.2" customHeight="1" x14ac:dyDescent="0.25">
      <c r="A21" s="30">
        <v>3</v>
      </c>
      <c r="B21" s="62" t="s">
        <v>41</v>
      </c>
      <c r="C21" s="32"/>
      <c r="D21" s="30">
        <v>1</v>
      </c>
      <c r="E21" s="30" t="s">
        <v>38</v>
      </c>
      <c r="F21" s="33">
        <v>0</v>
      </c>
      <c r="G21" s="34">
        <v>0</v>
      </c>
      <c r="H21" s="1">
        <f t="shared" si="0"/>
        <v>0</v>
      </c>
      <c r="I21" s="1">
        <f t="shared" si="1"/>
        <v>0</v>
      </c>
      <c r="J21" s="1">
        <f t="shared" si="2"/>
        <v>0</v>
      </c>
      <c r="K21" s="27">
        <f t="shared" si="3"/>
        <v>0</v>
      </c>
      <c r="L21" s="28">
        <f t="shared" si="4"/>
        <v>0</v>
      </c>
    </row>
    <row r="22" spans="1:12" s="24" customFormat="1" ht="86.4" customHeight="1" x14ac:dyDescent="0.25">
      <c r="A22" s="30">
        <v>4</v>
      </c>
      <c r="B22" s="62" t="s">
        <v>42</v>
      </c>
      <c r="C22" s="32"/>
      <c r="D22" s="30">
        <v>1</v>
      </c>
      <c r="E22" s="30" t="s">
        <v>38</v>
      </c>
      <c r="F22" s="33">
        <v>0</v>
      </c>
      <c r="G22" s="34">
        <v>0</v>
      </c>
      <c r="H22" s="1">
        <f t="shared" si="0"/>
        <v>0</v>
      </c>
      <c r="I22" s="1">
        <f t="shared" si="1"/>
        <v>0</v>
      </c>
      <c r="J22" s="1">
        <f t="shared" si="2"/>
        <v>0</v>
      </c>
      <c r="K22" s="27">
        <f t="shared" si="3"/>
        <v>0</v>
      </c>
      <c r="L22" s="28">
        <f t="shared" si="4"/>
        <v>0</v>
      </c>
    </row>
    <row r="23" spans="1:12" s="24" customFormat="1" ht="93" customHeight="1" x14ac:dyDescent="0.25">
      <c r="A23" s="30">
        <v>5</v>
      </c>
      <c r="B23" s="62" t="s">
        <v>43</v>
      </c>
      <c r="C23" s="32"/>
      <c r="D23" s="30">
        <v>1</v>
      </c>
      <c r="E23" s="30" t="s">
        <v>38</v>
      </c>
      <c r="F23" s="33">
        <v>0</v>
      </c>
      <c r="G23" s="34">
        <v>0</v>
      </c>
      <c r="H23" s="1">
        <f t="shared" si="0"/>
        <v>0</v>
      </c>
      <c r="I23" s="1">
        <f t="shared" si="1"/>
        <v>0</v>
      </c>
      <c r="J23" s="1">
        <f t="shared" si="2"/>
        <v>0</v>
      </c>
      <c r="K23" s="27">
        <f t="shared" si="3"/>
        <v>0</v>
      </c>
      <c r="L23" s="28">
        <f t="shared" si="4"/>
        <v>0</v>
      </c>
    </row>
    <row r="24" spans="1:12" s="24" customFormat="1" ht="84.6" customHeight="1" x14ac:dyDescent="0.25">
      <c r="A24" s="30">
        <v>6</v>
      </c>
      <c r="B24" s="62" t="s">
        <v>44</v>
      </c>
      <c r="C24" s="32"/>
      <c r="D24" s="30">
        <v>1</v>
      </c>
      <c r="E24" s="30" t="s">
        <v>38</v>
      </c>
      <c r="F24" s="33">
        <v>0</v>
      </c>
      <c r="G24" s="34">
        <v>0</v>
      </c>
      <c r="H24" s="1">
        <f t="shared" si="0"/>
        <v>0</v>
      </c>
      <c r="I24" s="1">
        <f t="shared" si="1"/>
        <v>0</v>
      </c>
      <c r="J24" s="1">
        <f t="shared" si="2"/>
        <v>0</v>
      </c>
      <c r="K24" s="27">
        <f t="shared" si="3"/>
        <v>0</v>
      </c>
      <c r="L24" s="28">
        <f t="shared" si="4"/>
        <v>0</v>
      </c>
    </row>
    <row r="25" spans="1:12" s="24" customFormat="1" ht="100.2" customHeight="1" x14ac:dyDescent="0.25">
      <c r="A25" s="30">
        <v>7</v>
      </c>
      <c r="B25" s="62" t="s">
        <v>45</v>
      </c>
      <c r="C25" s="32"/>
      <c r="D25" s="30">
        <v>1</v>
      </c>
      <c r="E25" s="30" t="s">
        <v>38</v>
      </c>
      <c r="F25" s="33">
        <v>0</v>
      </c>
      <c r="G25" s="34">
        <v>0</v>
      </c>
      <c r="H25" s="1">
        <f t="shared" si="0"/>
        <v>0</v>
      </c>
      <c r="I25" s="1">
        <f t="shared" si="1"/>
        <v>0</v>
      </c>
      <c r="J25" s="1">
        <f t="shared" si="2"/>
        <v>0</v>
      </c>
      <c r="K25" s="27">
        <f t="shared" si="3"/>
        <v>0</v>
      </c>
      <c r="L25" s="28">
        <f t="shared" si="4"/>
        <v>0</v>
      </c>
    </row>
    <row r="26" spans="1:12" s="24" customFormat="1" ht="90" customHeight="1" x14ac:dyDescent="0.25">
      <c r="A26" s="30">
        <v>8</v>
      </c>
      <c r="B26" s="62" t="s">
        <v>46</v>
      </c>
      <c r="C26" s="32"/>
      <c r="D26" s="30">
        <v>1</v>
      </c>
      <c r="E26" s="30" t="s">
        <v>38</v>
      </c>
      <c r="F26" s="33">
        <v>0</v>
      </c>
      <c r="G26" s="34">
        <v>0</v>
      </c>
      <c r="H26" s="1">
        <f t="shared" si="0"/>
        <v>0</v>
      </c>
      <c r="I26" s="1">
        <f t="shared" si="1"/>
        <v>0</v>
      </c>
      <c r="J26" s="1">
        <f t="shared" si="2"/>
        <v>0</v>
      </c>
      <c r="K26" s="27">
        <f t="shared" si="3"/>
        <v>0</v>
      </c>
      <c r="L26" s="28">
        <f t="shared" si="4"/>
        <v>0</v>
      </c>
    </row>
    <row r="27" spans="1:12" s="24" customFormat="1" ht="99.6" customHeight="1" x14ac:dyDescent="0.25">
      <c r="A27" s="30">
        <v>9</v>
      </c>
      <c r="B27" s="62" t="s">
        <v>47</v>
      </c>
      <c r="C27" s="32"/>
      <c r="D27" s="30">
        <v>1</v>
      </c>
      <c r="E27" s="30" t="s">
        <v>38</v>
      </c>
      <c r="F27" s="33">
        <v>0</v>
      </c>
      <c r="G27" s="34">
        <v>0</v>
      </c>
      <c r="H27" s="1">
        <f t="shared" si="0"/>
        <v>0</v>
      </c>
      <c r="I27" s="1">
        <f t="shared" si="1"/>
        <v>0</v>
      </c>
      <c r="J27" s="1">
        <f t="shared" si="2"/>
        <v>0</v>
      </c>
      <c r="K27" s="27">
        <f t="shared" si="3"/>
        <v>0</v>
      </c>
      <c r="L27" s="28">
        <f t="shared" si="4"/>
        <v>0</v>
      </c>
    </row>
    <row r="28" spans="1:12" s="24" customFormat="1" ht="97.8" customHeight="1" x14ac:dyDescent="0.25">
      <c r="A28" s="30">
        <v>10</v>
      </c>
      <c r="B28" s="62" t="s">
        <v>48</v>
      </c>
      <c r="C28" s="32"/>
      <c r="D28" s="30">
        <v>1</v>
      </c>
      <c r="E28" s="30" t="s">
        <v>38</v>
      </c>
      <c r="F28" s="33">
        <v>0</v>
      </c>
      <c r="G28" s="34">
        <v>0</v>
      </c>
      <c r="H28" s="1">
        <f t="shared" si="0"/>
        <v>0</v>
      </c>
      <c r="I28" s="1">
        <f t="shared" si="1"/>
        <v>0</v>
      </c>
      <c r="J28" s="1">
        <f t="shared" si="2"/>
        <v>0</v>
      </c>
      <c r="K28" s="27">
        <f t="shared" si="3"/>
        <v>0</v>
      </c>
      <c r="L28" s="28">
        <f t="shared" si="4"/>
        <v>0</v>
      </c>
    </row>
    <row r="29" spans="1:12" s="24" customFormat="1" ht="111" customHeight="1" x14ac:dyDescent="0.25">
      <c r="A29" s="30">
        <v>11</v>
      </c>
      <c r="B29" s="62" t="s">
        <v>49</v>
      </c>
      <c r="C29" s="32"/>
      <c r="D29" s="30">
        <v>1</v>
      </c>
      <c r="E29" s="30" t="s">
        <v>38</v>
      </c>
      <c r="F29" s="33">
        <v>0</v>
      </c>
      <c r="G29" s="34">
        <v>0</v>
      </c>
      <c r="H29" s="1">
        <f t="shared" si="0"/>
        <v>0</v>
      </c>
      <c r="I29" s="1">
        <f t="shared" si="1"/>
        <v>0</v>
      </c>
      <c r="J29" s="1">
        <f t="shared" si="2"/>
        <v>0</v>
      </c>
      <c r="K29" s="27">
        <f t="shared" si="3"/>
        <v>0</v>
      </c>
      <c r="L29" s="28">
        <f t="shared" si="4"/>
        <v>0</v>
      </c>
    </row>
    <row r="30" spans="1:12" s="24" customFormat="1" ht="100.2" customHeight="1" x14ac:dyDescent="0.25">
      <c r="A30" s="30">
        <v>12</v>
      </c>
      <c r="B30" s="62" t="s">
        <v>50</v>
      </c>
      <c r="C30" s="32"/>
      <c r="D30" s="30">
        <v>1</v>
      </c>
      <c r="E30" s="30" t="s">
        <v>38</v>
      </c>
      <c r="F30" s="33">
        <v>0</v>
      </c>
      <c r="G30" s="34">
        <v>0</v>
      </c>
      <c r="H30" s="1">
        <f t="shared" si="0"/>
        <v>0</v>
      </c>
      <c r="I30" s="1">
        <f t="shared" si="1"/>
        <v>0</v>
      </c>
      <c r="J30" s="1">
        <f t="shared" si="2"/>
        <v>0</v>
      </c>
      <c r="K30" s="27">
        <f t="shared" si="3"/>
        <v>0</v>
      </c>
      <c r="L30" s="28">
        <f t="shared" si="4"/>
        <v>0</v>
      </c>
    </row>
    <row r="31" spans="1:12" s="24" customFormat="1" ht="95.4" customHeight="1" x14ac:dyDescent="0.25">
      <c r="A31" s="30">
        <v>13</v>
      </c>
      <c r="B31" s="62" t="s">
        <v>51</v>
      </c>
      <c r="C31" s="32"/>
      <c r="D31" s="30">
        <v>1</v>
      </c>
      <c r="E31" s="30" t="s">
        <v>38</v>
      </c>
      <c r="F31" s="33">
        <v>0</v>
      </c>
      <c r="G31" s="34">
        <v>0</v>
      </c>
      <c r="H31" s="1">
        <f t="shared" si="0"/>
        <v>0</v>
      </c>
      <c r="I31" s="1">
        <f t="shared" si="1"/>
        <v>0</v>
      </c>
      <c r="J31" s="1">
        <f t="shared" si="2"/>
        <v>0</v>
      </c>
      <c r="K31" s="27">
        <f t="shared" si="3"/>
        <v>0</v>
      </c>
      <c r="L31" s="28">
        <f t="shared" si="4"/>
        <v>0</v>
      </c>
    </row>
    <row r="32" spans="1:12" s="24" customFormat="1" ht="96" customHeight="1" x14ac:dyDescent="0.25">
      <c r="A32" s="30">
        <v>14</v>
      </c>
      <c r="B32" s="62" t="s">
        <v>52</v>
      </c>
      <c r="C32" s="32"/>
      <c r="D32" s="30">
        <v>1</v>
      </c>
      <c r="E32" s="30" t="s">
        <v>38</v>
      </c>
      <c r="F32" s="33">
        <v>0</v>
      </c>
      <c r="G32" s="34">
        <v>0</v>
      </c>
      <c r="H32" s="1">
        <f t="shared" si="0"/>
        <v>0</v>
      </c>
      <c r="I32" s="1">
        <f t="shared" si="1"/>
        <v>0</v>
      </c>
      <c r="J32" s="1">
        <f t="shared" si="2"/>
        <v>0</v>
      </c>
      <c r="K32" s="27">
        <f t="shared" si="3"/>
        <v>0</v>
      </c>
      <c r="L32" s="28">
        <f t="shared" si="4"/>
        <v>0</v>
      </c>
    </row>
    <row r="33" spans="1:12" s="24" customFormat="1" ht="84" customHeight="1" x14ac:dyDescent="0.25">
      <c r="A33" s="30">
        <v>15</v>
      </c>
      <c r="B33" s="62" t="s">
        <v>53</v>
      </c>
      <c r="C33" s="32"/>
      <c r="D33" s="30">
        <v>1</v>
      </c>
      <c r="E33" s="30" t="s">
        <v>38</v>
      </c>
      <c r="F33" s="33">
        <v>0</v>
      </c>
      <c r="G33" s="34">
        <v>0</v>
      </c>
      <c r="H33" s="1">
        <f t="shared" si="0"/>
        <v>0</v>
      </c>
      <c r="I33" s="1">
        <f t="shared" si="1"/>
        <v>0</v>
      </c>
      <c r="J33" s="1">
        <f t="shared" si="2"/>
        <v>0</v>
      </c>
      <c r="K33" s="27">
        <f t="shared" si="3"/>
        <v>0</v>
      </c>
      <c r="L33" s="28">
        <f t="shared" si="4"/>
        <v>0</v>
      </c>
    </row>
    <row r="34" spans="1:12" s="24" customFormat="1" ht="141" customHeight="1" x14ac:dyDescent="0.25">
      <c r="A34" s="30">
        <v>16</v>
      </c>
      <c r="B34" s="62" t="s">
        <v>54</v>
      </c>
      <c r="C34" s="32"/>
      <c r="D34" s="30">
        <v>1</v>
      </c>
      <c r="E34" s="30" t="s">
        <v>38</v>
      </c>
      <c r="F34" s="33">
        <v>0</v>
      </c>
      <c r="G34" s="34">
        <v>0</v>
      </c>
      <c r="H34" s="1">
        <f t="shared" si="0"/>
        <v>0</v>
      </c>
      <c r="I34" s="1">
        <f t="shared" si="1"/>
        <v>0</v>
      </c>
      <c r="J34" s="1">
        <f t="shared" si="2"/>
        <v>0</v>
      </c>
      <c r="K34" s="27">
        <f t="shared" si="3"/>
        <v>0</v>
      </c>
      <c r="L34" s="28">
        <f t="shared" si="4"/>
        <v>0</v>
      </c>
    </row>
    <row r="35" spans="1:12" s="24" customFormat="1" ht="100.2" customHeight="1" x14ac:dyDescent="0.25">
      <c r="A35" s="30">
        <v>17</v>
      </c>
      <c r="B35" s="62" t="s">
        <v>55</v>
      </c>
      <c r="C35" s="32"/>
      <c r="D35" s="30">
        <v>1</v>
      </c>
      <c r="E35" s="30" t="s">
        <v>38</v>
      </c>
      <c r="F35" s="33">
        <v>0</v>
      </c>
      <c r="G35" s="34">
        <v>0</v>
      </c>
      <c r="H35" s="1">
        <f t="shared" si="0"/>
        <v>0</v>
      </c>
      <c r="I35" s="1">
        <f t="shared" si="1"/>
        <v>0</v>
      </c>
      <c r="J35" s="1">
        <f t="shared" si="2"/>
        <v>0</v>
      </c>
      <c r="K35" s="27">
        <f t="shared" si="3"/>
        <v>0</v>
      </c>
      <c r="L35" s="28">
        <f t="shared" si="4"/>
        <v>0</v>
      </c>
    </row>
    <row r="36" spans="1:12" s="24" customFormat="1" ht="97.2" customHeight="1" x14ac:dyDescent="0.25">
      <c r="A36" s="30">
        <v>18</v>
      </c>
      <c r="B36" s="62" t="s">
        <v>56</v>
      </c>
      <c r="C36" s="32"/>
      <c r="D36" s="30">
        <v>1</v>
      </c>
      <c r="E36" s="30" t="s">
        <v>38</v>
      </c>
      <c r="F36" s="33">
        <v>0</v>
      </c>
      <c r="G36" s="34">
        <v>0</v>
      </c>
      <c r="H36" s="1">
        <f t="shared" si="0"/>
        <v>0</v>
      </c>
      <c r="I36" s="1">
        <f t="shared" si="1"/>
        <v>0</v>
      </c>
      <c r="J36" s="1">
        <f t="shared" si="2"/>
        <v>0</v>
      </c>
      <c r="K36" s="27">
        <f t="shared" si="3"/>
        <v>0</v>
      </c>
      <c r="L36" s="28">
        <f t="shared" si="4"/>
        <v>0</v>
      </c>
    </row>
    <row r="37" spans="1:12" s="24" customFormat="1" ht="99" customHeight="1" x14ac:dyDescent="0.25">
      <c r="A37" s="30">
        <v>19</v>
      </c>
      <c r="B37" s="62" t="s">
        <v>57</v>
      </c>
      <c r="C37" s="32"/>
      <c r="D37" s="30">
        <v>1</v>
      </c>
      <c r="E37" s="30" t="s">
        <v>38</v>
      </c>
      <c r="F37" s="33">
        <v>0</v>
      </c>
      <c r="G37" s="34">
        <v>0</v>
      </c>
      <c r="H37" s="1">
        <f t="shared" si="0"/>
        <v>0</v>
      </c>
      <c r="I37" s="1">
        <f t="shared" si="1"/>
        <v>0</v>
      </c>
      <c r="J37" s="1">
        <f t="shared" si="2"/>
        <v>0</v>
      </c>
      <c r="K37" s="27">
        <f t="shared" si="3"/>
        <v>0</v>
      </c>
      <c r="L37" s="28">
        <f t="shared" si="4"/>
        <v>0</v>
      </c>
    </row>
    <row r="38" spans="1:12" s="24" customFormat="1" ht="72" customHeight="1" x14ac:dyDescent="0.25">
      <c r="A38" s="30">
        <v>20</v>
      </c>
      <c r="B38" s="62" t="s">
        <v>58</v>
      </c>
      <c r="C38" s="32"/>
      <c r="D38" s="30">
        <v>1</v>
      </c>
      <c r="E38" s="30" t="s">
        <v>38</v>
      </c>
      <c r="F38" s="33">
        <v>0</v>
      </c>
      <c r="G38" s="34">
        <v>0</v>
      </c>
      <c r="H38" s="1">
        <f t="shared" si="0"/>
        <v>0</v>
      </c>
      <c r="I38" s="1">
        <f t="shared" si="1"/>
        <v>0</v>
      </c>
      <c r="J38" s="1">
        <f t="shared" si="2"/>
        <v>0</v>
      </c>
      <c r="K38" s="27">
        <f t="shared" si="3"/>
        <v>0</v>
      </c>
      <c r="L38" s="28">
        <f t="shared" si="4"/>
        <v>0</v>
      </c>
    </row>
    <row r="39" spans="1:12" s="24" customFormat="1" ht="74.25" customHeight="1" x14ac:dyDescent="0.25">
      <c r="A39" s="30">
        <v>21</v>
      </c>
      <c r="B39" s="62" t="s">
        <v>59</v>
      </c>
      <c r="C39" s="32"/>
      <c r="D39" s="30">
        <v>1</v>
      </c>
      <c r="E39" s="30" t="s">
        <v>38</v>
      </c>
      <c r="F39" s="33">
        <v>0</v>
      </c>
      <c r="G39" s="34">
        <v>0</v>
      </c>
      <c r="H39" s="1">
        <f t="shared" si="0"/>
        <v>0</v>
      </c>
      <c r="I39" s="1">
        <f t="shared" si="1"/>
        <v>0</v>
      </c>
      <c r="J39" s="1">
        <f t="shared" si="2"/>
        <v>0</v>
      </c>
      <c r="K39" s="27">
        <f t="shared" si="3"/>
        <v>0</v>
      </c>
      <c r="L39" s="28">
        <f t="shared" si="4"/>
        <v>0</v>
      </c>
    </row>
    <row r="40" spans="1:12" s="24" customFormat="1" ht="84" customHeight="1" x14ac:dyDescent="0.25">
      <c r="A40" s="30">
        <v>22</v>
      </c>
      <c r="B40" s="62" t="s">
        <v>60</v>
      </c>
      <c r="C40" s="32"/>
      <c r="D40" s="30">
        <v>1</v>
      </c>
      <c r="E40" s="30" t="s">
        <v>38</v>
      </c>
      <c r="F40" s="33">
        <v>0</v>
      </c>
      <c r="G40" s="34">
        <v>0</v>
      </c>
      <c r="H40" s="1">
        <f t="shared" si="0"/>
        <v>0</v>
      </c>
      <c r="I40" s="1">
        <f t="shared" si="1"/>
        <v>0</v>
      </c>
      <c r="J40" s="1">
        <f t="shared" si="2"/>
        <v>0</v>
      </c>
      <c r="K40" s="27">
        <f t="shared" si="3"/>
        <v>0</v>
      </c>
      <c r="L40" s="28">
        <f t="shared" si="4"/>
        <v>0</v>
      </c>
    </row>
    <row r="41" spans="1:12" s="24" customFormat="1" ht="85.2" customHeight="1" x14ac:dyDescent="0.25">
      <c r="A41" s="30">
        <v>23</v>
      </c>
      <c r="B41" s="62" t="s">
        <v>61</v>
      </c>
      <c r="C41" s="32"/>
      <c r="D41" s="30">
        <v>1</v>
      </c>
      <c r="E41" s="30" t="s">
        <v>38</v>
      </c>
      <c r="F41" s="33">
        <v>0</v>
      </c>
      <c r="G41" s="34">
        <v>0</v>
      </c>
      <c r="H41" s="1">
        <f t="shared" si="0"/>
        <v>0</v>
      </c>
      <c r="I41" s="1">
        <f t="shared" si="1"/>
        <v>0</v>
      </c>
      <c r="J41" s="1">
        <f t="shared" si="2"/>
        <v>0</v>
      </c>
      <c r="K41" s="27">
        <f t="shared" si="3"/>
        <v>0</v>
      </c>
      <c r="L41" s="28">
        <f t="shared" si="4"/>
        <v>0</v>
      </c>
    </row>
    <row r="42" spans="1:12" s="24" customFormat="1" ht="74.25" customHeight="1" x14ac:dyDescent="0.25">
      <c r="A42" s="30">
        <v>24</v>
      </c>
      <c r="B42" s="62" t="s">
        <v>62</v>
      </c>
      <c r="C42" s="32"/>
      <c r="D42" s="30">
        <v>1</v>
      </c>
      <c r="E42" s="30" t="s">
        <v>38</v>
      </c>
      <c r="F42" s="33">
        <v>0</v>
      </c>
      <c r="G42" s="34">
        <v>0</v>
      </c>
      <c r="H42" s="1">
        <f t="shared" si="0"/>
        <v>0</v>
      </c>
      <c r="I42" s="1">
        <f t="shared" si="1"/>
        <v>0</v>
      </c>
      <c r="J42" s="1">
        <f t="shared" si="2"/>
        <v>0</v>
      </c>
      <c r="K42" s="27">
        <f t="shared" si="3"/>
        <v>0</v>
      </c>
      <c r="L42" s="28">
        <f t="shared" si="4"/>
        <v>0</v>
      </c>
    </row>
    <row r="43" spans="1:12" s="24" customFormat="1" ht="74.25" customHeight="1" x14ac:dyDescent="0.25">
      <c r="A43" s="30">
        <v>25</v>
      </c>
      <c r="B43" s="62" t="s">
        <v>63</v>
      </c>
      <c r="C43" s="32"/>
      <c r="D43" s="30">
        <v>1</v>
      </c>
      <c r="E43" s="30" t="s">
        <v>38</v>
      </c>
      <c r="F43" s="33">
        <v>0</v>
      </c>
      <c r="G43" s="34">
        <v>0</v>
      </c>
      <c r="H43" s="1">
        <f t="shared" si="0"/>
        <v>0</v>
      </c>
      <c r="I43" s="1">
        <f t="shared" si="1"/>
        <v>0</v>
      </c>
      <c r="J43" s="1">
        <f t="shared" si="2"/>
        <v>0</v>
      </c>
      <c r="K43" s="27">
        <f t="shared" si="3"/>
        <v>0</v>
      </c>
      <c r="L43" s="28">
        <f t="shared" si="4"/>
        <v>0</v>
      </c>
    </row>
    <row r="44" spans="1:12" s="24" customFormat="1" ht="76.2" customHeight="1" x14ac:dyDescent="0.25">
      <c r="A44" s="30">
        <v>26</v>
      </c>
      <c r="B44" s="62" t="s">
        <v>64</v>
      </c>
      <c r="C44" s="32"/>
      <c r="D44" s="30">
        <v>1</v>
      </c>
      <c r="E44" s="30" t="s">
        <v>38</v>
      </c>
      <c r="F44" s="33">
        <v>0</v>
      </c>
      <c r="G44" s="34">
        <v>0</v>
      </c>
      <c r="H44" s="1">
        <f t="shared" si="0"/>
        <v>0</v>
      </c>
      <c r="I44" s="1">
        <f t="shared" si="1"/>
        <v>0</v>
      </c>
      <c r="J44" s="1">
        <f t="shared" si="2"/>
        <v>0</v>
      </c>
      <c r="K44" s="27">
        <f t="shared" si="3"/>
        <v>0</v>
      </c>
      <c r="L44" s="28">
        <f t="shared" si="4"/>
        <v>0</v>
      </c>
    </row>
    <row r="45" spans="1:12" s="24" customFormat="1" ht="86.4" customHeight="1" x14ac:dyDescent="0.25">
      <c r="A45" s="30">
        <v>27</v>
      </c>
      <c r="B45" s="62" t="s">
        <v>65</v>
      </c>
      <c r="C45" s="32"/>
      <c r="D45" s="30">
        <v>1</v>
      </c>
      <c r="E45" s="30" t="s">
        <v>38</v>
      </c>
      <c r="F45" s="33">
        <v>0</v>
      </c>
      <c r="G45" s="34">
        <v>0</v>
      </c>
      <c r="H45" s="1">
        <f t="shared" si="0"/>
        <v>0</v>
      </c>
      <c r="I45" s="1">
        <f t="shared" si="1"/>
        <v>0</v>
      </c>
      <c r="J45" s="1">
        <f t="shared" si="2"/>
        <v>0</v>
      </c>
      <c r="K45" s="27">
        <f t="shared" si="3"/>
        <v>0</v>
      </c>
      <c r="L45" s="28">
        <f t="shared" si="4"/>
        <v>0</v>
      </c>
    </row>
    <row r="46" spans="1:12" s="24" customFormat="1" ht="75.599999999999994" customHeight="1" x14ac:dyDescent="0.25">
      <c r="A46" s="30">
        <v>28</v>
      </c>
      <c r="B46" s="62" t="s">
        <v>66</v>
      </c>
      <c r="C46" s="32"/>
      <c r="D46" s="30">
        <v>1</v>
      </c>
      <c r="E46" s="30" t="s">
        <v>38</v>
      </c>
      <c r="F46" s="33">
        <v>0</v>
      </c>
      <c r="G46" s="34">
        <v>0</v>
      </c>
      <c r="H46" s="1">
        <f t="shared" si="0"/>
        <v>0</v>
      </c>
      <c r="I46" s="1">
        <f t="shared" si="1"/>
        <v>0</v>
      </c>
      <c r="J46" s="1">
        <f t="shared" si="2"/>
        <v>0</v>
      </c>
      <c r="K46" s="27">
        <f t="shared" si="3"/>
        <v>0</v>
      </c>
      <c r="L46" s="28">
        <f t="shared" si="4"/>
        <v>0</v>
      </c>
    </row>
    <row r="47" spans="1:12" s="24" customFormat="1" ht="90.6" customHeight="1" x14ac:dyDescent="0.25">
      <c r="A47" s="30">
        <v>29</v>
      </c>
      <c r="B47" s="62" t="s">
        <v>67</v>
      </c>
      <c r="C47" s="32"/>
      <c r="D47" s="30">
        <v>1</v>
      </c>
      <c r="E47" s="30" t="s">
        <v>38</v>
      </c>
      <c r="F47" s="33">
        <v>0</v>
      </c>
      <c r="G47" s="34">
        <v>0</v>
      </c>
      <c r="H47" s="1">
        <f t="shared" si="0"/>
        <v>0</v>
      </c>
      <c r="I47" s="1">
        <f t="shared" si="1"/>
        <v>0</v>
      </c>
      <c r="J47" s="1">
        <f t="shared" si="2"/>
        <v>0</v>
      </c>
      <c r="K47" s="27">
        <f t="shared" si="3"/>
        <v>0</v>
      </c>
      <c r="L47" s="28">
        <f t="shared" si="4"/>
        <v>0</v>
      </c>
    </row>
    <row r="48" spans="1:12" s="24" customFormat="1" ht="97.8" customHeight="1" x14ac:dyDescent="0.25">
      <c r="A48" s="30">
        <v>30</v>
      </c>
      <c r="B48" s="62" t="s">
        <v>68</v>
      </c>
      <c r="C48" s="32"/>
      <c r="D48" s="30">
        <v>1</v>
      </c>
      <c r="E48" s="30" t="s">
        <v>38</v>
      </c>
      <c r="F48" s="33">
        <v>0</v>
      </c>
      <c r="G48" s="34">
        <v>0</v>
      </c>
      <c r="H48" s="1">
        <f t="shared" si="0"/>
        <v>0</v>
      </c>
      <c r="I48" s="1">
        <f t="shared" si="1"/>
        <v>0</v>
      </c>
      <c r="J48" s="1">
        <f t="shared" si="2"/>
        <v>0</v>
      </c>
      <c r="K48" s="27">
        <f t="shared" si="3"/>
        <v>0</v>
      </c>
      <c r="L48" s="28">
        <f t="shared" si="4"/>
        <v>0</v>
      </c>
    </row>
    <row r="49" spans="1:12" s="24" customFormat="1" ht="87" customHeight="1" x14ac:dyDescent="0.25">
      <c r="A49" s="30">
        <v>31</v>
      </c>
      <c r="B49" s="62" t="s">
        <v>69</v>
      </c>
      <c r="C49" s="32"/>
      <c r="D49" s="30">
        <v>1</v>
      </c>
      <c r="E49" s="30" t="s">
        <v>38</v>
      </c>
      <c r="F49" s="33">
        <v>0</v>
      </c>
      <c r="G49" s="34">
        <v>0</v>
      </c>
      <c r="H49" s="1">
        <f t="shared" si="0"/>
        <v>0</v>
      </c>
      <c r="I49" s="1">
        <f t="shared" si="1"/>
        <v>0</v>
      </c>
      <c r="J49" s="1">
        <f t="shared" si="2"/>
        <v>0</v>
      </c>
      <c r="K49" s="27">
        <f t="shared" si="3"/>
        <v>0</v>
      </c>
      <c r="L49" s="28">
        <f t="shared" si="4"/>
        <v>0</v>
      </c>
    </row>
    <row r="50" spans="1:12" s="24" customFormat="1" ht="78.599999999999994" customHeight="1" x14ac:dyDescent="0.25">
      <c r="A50" s="30">
        <v>32</v>
      </c>
      <c r="B50" s="62" t="s">
        <v>70</v>
      </c>
      <c r="C50" s="32"/>
      <c r="D50" s="30">
        <v>1</v>
      </c>
      <c r="E50" s="30" t="s">
        <v>38</v>
      </c>
      <c r="F50" s="33">
        <v>0</v>
      </c>
      <c r="G50" s="34">
        <v>0</v>
      </c>
      <c r="H50" s="1">
        <f t="shared" si="0"/>
        <v>0</v>
      </c>
      <c r="I50" s="1">
        <f t="shared" si="1"/>
        <v>0</v>
      </c>
      <c r="J50" s="1">
        <f t="shared" si="2"/>
        <v>0</v>
      </c>
      <c r="K50" s="27">
        <f t="shared" si="3"/>
        <v>0</v>
      </c>
      <c r="L50" s="28">
        <f t="shared" si="4"/>
        <v>0</v>
      </c>
    </row>
    <row r="51" spans="1:12" s="24" customFormat="1" ht="87" customHeight="1" x14ac:dyDescent="0.25">
      <c r="A51" s="30">
        <v>33</v>
      </c>
      <c r="B51" s="62" t="s">
        <v>71</v>
      </c>
      <c r="C51" s="32"/>
      <c r="D51" s="30">
        <v>1</v>
      </c>
      <c r="E51" s="30" t="s">
        <v>38</v>
      </c>
      <c r="F51" s="33">
        <v>0</v>
      </c>
      <c r="G51" s="34">
        <v>0</v>
      </c>
      <c r="H51" s="1">
        <f t="shared" si="0"/>
        <v>0</v>
      </c>
      <c r="I51" s="1">
        <f t="shared" si="1"/>
        <v>0</v>
      </c>
      <c r="J51" s="1">
        <f t="shared" si="2"/>
        <v>0</v>
      </c>
      <c r="K51" s="27">
        <f t="shared" si="3"/>
        <v>0</v>
      </c>
      <c r="L51" s="28">
        <f t="shared" si="4"/>
        <v>0</v>
      </c>
    </row>
    <row r="52" spans="1:12" s="24" customFormat="1" ht="84" customHeight="1" x14ac:dyDescent="0.25">
      <c r="A52" s="30">
        <v>34</v>
      </c>
      <c r="B52" s="62" t="s">
        <v>72</v>
      </c>
      <c r="C52" s="32"/>
      <c r="D52" s="30">
        <v>1</v>
      </c>
      <c r="E52" s="30" t="s">
        <v>38</v>
      </c>
      <c r="F52" s="33">
        <v>0</v>
      </c>
      <c r="G52" s="34">
        <v>0</v>
      </c>
      <c r="H52" s="1">
        <f t="shared" si="0"/>
        <v>0</v>
      </c>
      <c r="I52" s="1">
        <f t="shared" si="1"/>
        <v>0</v>
      </c>
      <c r="J52" s="1">
        <f t="shared" si="2"/>
        <v>0</v>
      </c>
      <c r="K52" s="27">
        <f t="shared" si="3"/>
        <v>0</v>
      </c>
      <c r="L52" s="28">
        <f t="shared" si="4"/>
        <v>0</v>
      </c>
    </row>
    <row r="53" spans="1:12" s="24" customFormat="1" ht="74.400000000000006" customHeight="1" x14ac:dyDescent="0.25">
      <c r="A53" s="30">
        <v>35</v>
      </c>
      <c r="B53" s="62" t="s">
        <v>73</v>
      </c>
      <c r="C53" s="32"/>
      <c r="D53" s="30">
        <v>1</v>
      </c>
      <c r="E53" s="30" t="s">
        <v>38</v>
      </c>
      <c r="F53" s="33">
        <v>0</v>
      </c>
      <c r="G53" s="34">
        <v>0</v>
      </c>
      <c r="H53" s="1">
        <f t="shared" si="0"/>
        <v>0</v>
      </c>
      <c r="I53" s="1">
        <f t="shared" si="1"/>
        <v>0</v>
      </c>
      <c r="J53" s="1">
        <f t="shared" si="2"/>
        <v>0</v>
      </c>
      <c r="K53" s="27">
        <f t="shared" si="3"/>
        <v>0</v>
      </c>
      <c r="L53" s="28">
        <f t="shared" si="4"/>
        <v>0</v>
      </c>
    </row>
    <row r="54" spans="1:12" s="24" customFormat="1" ht="84.6" customHeight="1" x14ac:dyDescent="0.25">
      <c r="A54" s="30">
        <v>36</v>
      </c>
      <c r="B54" s="62" t="s">
        <v>74</v>
      </c>
      <c r="C54" s="32"/>
      <c r="D54" s="30">
        <v>1</v>
      </c>
      <c r="E54" s="30" t="s">
        <v>38</v>
      </c>
      <c r="F54" s="33">
        <v>0</v>
      </c>
      <c r="G54" s="34">
        <v>0</v>
      </c>
      <c r="H54" s="1">
        <f t="shared" si="0"/>
        <v>0</v>
      </c>
      <c r="I54" s="1">
        <f t="shared" si="1"/>
        <v>0</v>
      </c>
      <c r="J54" s="1">
        <f t="shared" si="2"/>
        <v>0</v>
      </c>
      <c r="K54" s="27">
        <f t="shared" si="3"/>
        <v>0</v>
      </c>
      <c r="L54" s="28">
        <f t="shared" si="4"/>
        <v>0</v>
      </c>
    </row>
    <row r="55" spans="1:12" s="24" customFormat="1" ht="92.4" x14ac:dyDescent="0.25">
      <c r="A55" s="30">
        <v>37</v>
      </c>
      <c r="B55" s="62" t="s">
        <v>75</v>
      </c>
      <c r="C55" s="32"/>
      <c r="D55" s="30">
        <v>1</v>
      </c>
      <c r="E55" s="30" t="s">
        <v>38</v>
      </c>
      <c r="F55" s="33">
        <v>0</v>
      </c>
      <c r="G55" s="34">
        <v>0</v>
      </c>
      <c r="H55" s="1">
        <f t="shared" si="0"/>
        <v>0</v>
      </c>
      <c r="I55" s="1">
        <f t="shared" si="1"/>
        <v>0</v>
      </c>
      <c r="J55" s="1">
        <f t="shared" si="2"/>
        <v>0</v>
      </c>
      <c r="K55" s="27">
        <f t="shared" si="3"/>
        <v>0</v>
      </c>
      <c r="L55" s="28">
        <f t="shared" si="4"/>
        <v>0</v>
      </c>
    </row>
    <row r="56" spans="1:12" s="24" customFormat="1" ht="85.8" customHeight="1" x14ac:dyDescent="0.25">
      <c r="A56" s="30">
        <v>38</v>
      </c>
      <c r="B56" s="62" t="s">
        <v>76</v>
      </c>
      <c r="C56" s="32"/>
      <c r="D56" s="30">
        <v>1</v>
      </c>
      <c r="E56" s="30" t="s">
        <v>38</v>
      </c>
      <c r="F56" s="33">
        <v>0</v>
      </c>
      <c r="G56" s="34">
        <v>0</v>
      </c>
      <c r="H56" s="1">
        <f t="shared" si="0"/>
        <v>0</v>
      </c>
      <c r="I56" s="1">
        <f t="shared" si="1"/>
        <v>0</v>
      </c>
      <c r="J56" s="1">
        <f t="shared" si="2"/>
        <v>0</v>
      </c>
      <c r="K56" s="27">
        <f t="shared" si="3"/>
        <v>0</v>
      </c>
      <c r="L56" s="28">
        <f t="shared" si="4"/>
        <v>0</v>
      </c>
    </row>
    <row r="57" spans="1:12" s="24" customFormat="1" ht="84.6" customHeight="1" x14ac:dyDescent="0.25">
      <c r="A57" s="30">
        <v>39</v>
      </c>
      <c r="B57" s="62" t="s">
        <v>77</v>
      </c>
      <c r="C57" s="32"/>
      <c r="D57" s="30">
        <v>1</v>
      </c>
      <c r="E57" s="30" t="s">
        <v>38</v>
      </c>
      <c r="F57" s="33">
        <v>0</v>
      </c>
      <c r="G57" s="34">
        <v>0</v>
      </c>
      <c r="H57" s="1">
        <f t="shared" si="0"/>
        <v>0</v>
      </c>
      <c r="I57" s="1">
        <f t="shared" si="1"/>
        <v>0</v>
      </c>
      <c r="J57" s="1">
        <f t="shared" si="2"/>
        <v>0</v>
      </c>
      <c r="K57" s="27">
        <f t="shared" si="3"/>
        <v>0</v>
      </c>
      <c r="L57" s="28">
        <f t="shared" si="4"/>
        <v>0</v>
      </c>
    </row>
    <row r="58" spans="1:12" s="24" customFormat="1" ht="83.4" customHeight="1" x14ac:dyDescent="0.25">
      <c r="A58" s="30">
        <v>40</v>
      </c>
      <c r="B58" s="62" t="s">
        <v>78</v>
      </c>
      <c r="C58" s="32"/>
      <c r="D58" s="30">
        <v>1</v>
      </c>
      <c r="E58" s="30" t="s">
        <v>38</v>
      </c>
      <c r="F58" s="33">
        <v>0</v>
      </c>
      <c r="G58" s="34">
        <v>0</v>
      </c>
      <c r="H58" s="1">
        <f t="shared" si="0"/>
        <v>0</v>
      </c>
      <c r="I58" s="1">
        <f t="shared" si="1"/>
        <v>0</v>
      </c>
      <c r="J58" s="1">
        <f t="shared" si="2"/>
        <v>0</v>
      </c>
      <c r="K58" s="27">
        <f t="shared" si="3"/>
        <v>0</v>
      </c>
      <c r="L58" s="28">
        <f t="shared" si="4"/>
        <v>0</v>
      </c>
    </row>
    <row r="59" spans="1:12" s="24" customFormat="1" ht="103.2" customHeight="1" x14ac:dyDescent="0.25">
      <c r="A59" s="30">
        <v>41</v>
      </c>
      <c r="B59" s="62" t="s">
        <v>79</v>
      </c>
      <c r="C59" s="32"/>
      <c r="D59" s="30">
        <v>1</v>
      </c>
      <c r="E59" s="30" t="s">
        <v>38</v>
      </c>
      <c r="F59" s="33">
        <v>0</v>
      </c>
      <c r="G59" s="34">
        <v>0</v>
      </c>
      <c r="H59" s="1">
        <f t="shared" si="0"/>
        <v>0</v>
      </c>
      <c r="I59" s="1">
        <f t="shared" si="1"/>
        <v>0</v>
      </c>
      <c r="J59" s="1">
        <f t="shared" si="2"/>
        <v>0</v>
      </c>
      <c r="K59" s="27">
        <f t="shared" si="3"/>
        <v>0</v>
      </c>
      <c r="L59" s="28">
        <f t="shared" si="4"/>
        <v>0</v>
      </c>
    </row>
    <row r="60" spans="1:12" s="24" customFormat="1" ht="100.2" customHeight="1" x14ac:dyDescent="0.25">
      <c r="A60" s="30">
        <v>42</v>
      </c>
      <c r="B60" s="62" t="s">
        <v>80</v>
      </c>
      <c r="C60" s="32"/>
      <c r="D60" s="30">
        <v>1</v>
      </c>
      <c r="E60" s="30" t="s">
        <v>38</v>
      </c>
      <c r="F60" s="33">
        <v>0</v>
      </c>
      <c r="G60" s="34">
        <v>0</v>
      </c>
      <c r="H60" s="1">
        <f t="shared" si="0"/>
        <v>0</v>
      </c>
      <c r="I60" s="1">
        <f t="shared" si="1"/>
        <v>0</v>
      </c>
      <c r="J60" s="1">
        <f t="shared" si="2"/>
        <v>0</v>
      </c>
      <c r="K60" s="27">
        <f t="shared" si="3"/>
        <v>0</v>
      </c>
      <c r="L60" s="28">
        <f t="shared" si="4"/>
        <v>0</v>
      </c>
    </row>
    <row r="61" spans="1:12" s="24" customFormat="1" ht="100.8" customHeight="1" x14ac:dyDescent="0.25">
      <c r="A61" s="30">
        <v>43</v>
      </c>
      <c r="B61" s="62" t="s">
        <v>81</v>
      </c>
      <c r="C61" s="32"/>
      <c r="D61" s="30">
        <v>1</v>
      </c>
      <c r="E61" s="30" t="s">
        <v>38</v>
      </c>
      <c r="F61" s="33">
        <v>0</v>
      </c>
      <c r="G61" s="34">
        <v>0</v>
      </c>
      <c r="H61" s="1">
        <f t="shared" si="0"/>
        <v>0</v>
      </c>
      <c r="I61" s="1">
        <f t="shared" si="1"/>
        <v>0</v>
      </c>
      <c r="J61" s="1">
        <f t="shared" si="2"/>
        <v>0</v>
      </c>
      <c r="K61" s="27">
        <f t="shared" si="3"/>
        <v>0</v>
      </c>
      <c r="L61" s="28">
        <f t="shared" si="4"/>
        <v>0</v>
      </c>
    </row>
    <row r="62" spans="1:12" s="24" customFormat="1" ht="100.8" customHeight="1" x14ac:dyDescent="0.25">
      <c r="A62" s="30">
        <v>44</v>
      </c>
      <c r="B62" s="62" t="s">
        <v>82</v>
      </c>
      <c r="C62" s="32"/>
      <c r="D62" s="30">
        <v>1</v>
      </c>
      <c r="E62" s="30" t="s">
        <v>38</v>
      </c>
      <c r="F62" s="33">
        <v>0</v>
      </c>
      <c r="G62" s="34">
        <v>0</v>
      </c>
      <c r="H62" s="1">
        <f t="shared" si="0"/>
        <v>0</v>
      </c>
      <c r="I62" s="1">
        <f t="shared" si="1"/>
        <v>0</v>
      </c>
      <c r="J62" s="1">
        <f t="shared" si="2"/>
        <v>0</v>
      </c>
      <c r="K62" s="27">
        <f t="shared" si="3"/>
        <v>0</v>
      </c>
      <c r="L62" s="28">
        <f t="shared" si="4"/>
        <v>0</v>
      </c>
    </row>
    <row r="63" spans="1:12" s="24" customFormat="1" ht="96" customHeight="1" x14ac:dyDescent="0.25">
      <c r="A63" s="30">
        <v>45</v>
      </c>
      <c r="B63" s="62" t="s">
        <v>83</v>
      </c>
      <c r="C63" s="32"/>
      <c r="D63" s="30">
        <v>1</v>
      </c>
      <c r="E63" s="30" t="s">
        <v>38</v>
      </c>
      <c r="F63" s="33">
        <v>0</v>
      </c>
      <c r="G63" s="34">
        <v>0</v>
      </c>
      <c r="H63" s="1">
        <f t="shared" si="0"/>
        <v>0</v>
      </c>
      <c r="I63" s="1">
        <f t="shared" si="1"/>
        <v>0</v>
      </c>
      <c r="J63" s="1">
        <f t="shared" si="2"/>
        <v>0</v>
      </c>
      <c r="K63" s="27">
        <f t="shared" si="3"/>
        <v>0</v>
      </c>
      <c r="L63" s="28">
        <f t="shared" si="4"/>
        <v>0</v>
      </c>
    </row>
    <row r="64" spans="1:12" s="24" customFormat="1" ht="100.8" customHeight="1" x14ac:dyDescent="0.25">
      <c r="A64" s="30">
        <v>46</v>
      </c>
      <c r="B64" s="62" t="s">
        <v>84</v>
      </c>
      <c r="C64" s="32"/>
      <c r="D64" s="30">
        <v>1</v>
      </c>
      <c r="E64" s="30" t="s">
        <v>38</v>
      </c>
      <c r="F64" s="33">
        <v>0</v>
      </c>
      <c r="G64" s="34">
        <v>0</v>
      </c>
      <c r="H64" s="1">
        <f t="shared" si="0"/>
        <v>0</v>
      </c>
      <c r="I64" s="1">
        <f t="shared" si="1"/>
        <v>0</v>
      </c>
      <c r="J64" s="1">
        <f t="shared" si="2"/>
        <v>0</v>
      </c>
      <c r="K64" s="27">
        <f t="shared" si="3"/>
        <v>0</v>
      </c>
      <c r="L64" s="28">
        <f t="shared" si="4"/>
        <v>0</v>
      </c>
    </row>
    <row r="65" spans="1:12" s="24" customFormat="1" ht="100.8" customHeight="1" x14ac:dyDescent="0.25">
      <c r="A65" s="30">
        <v>47</v>
      </c>
      <c r="B65" s="62" t="s">
        <v>85</v>
      </c>
      <c r="C65" s="32"/>
      <c r="D65" s="30">
        <v>1</v>
      </c>
      <c r="E65" s="30" t="s">
        <v>38</v>
      </c>
      <c r="F65" s="33">
        <v>0</v>
      </c>
      <c r="G65" s="34">
        <v>0</v>
      </c>
      <c r="H65" s="1">
        <f t="shared" si="0"/>
        <v>0</v>
      </c>
      <c r="I65" s="1">
        <f t="shared" si="1"/>
        <v>0</v>
      </c>
      <c r="J65" s="1">
        <f t="shared" si="2"/>
        <v>0</v>
      </c>
      <c r="K65" s="27">
        <f t="shared" si="3"/>
        <v>0</v>
      </c>
      <c r="L65" s="28">
        <f t="shared" si="4"/>
        <v>0</v>
      </c>
    </row>
    <row r="66" spans="1:12" s="24" customFormat="1" ht="87" customHeight="1" x14ac:dyDescent="0.25">
      <c r="A66" s="30">
        <v>48</v>
      </c>
      <c r="B66" s="62" t="s">
        <v>86</v>
      </c>
      <c r="C66" s="32"/>
      <c r="D66" s="30">
        <v>1</v>
      </c>
      <c r="E66" s="30" t="s">
        <v>38</v>
      </c>
      <c r="F66" s="33">
        <v>0</v>
      </c>
      <c r="G66" s="34">
        <v>0</v>
      </c>
      <c r="H66" s="1">
        <f t="shared" si="0"/>
        <v>0</v>
      </c>
      <c r="I66" s="1">
        <f t="shared" si="1"/>
        <v>0</v>
      </c>
      <c r="J66" s="1">
        <f t="shared" si="2"/>
        <v>0</v>
      </c>
      <c r="K66" s="27">
        <f t="shared" si="3"/>
        <v>0</v>
      </c>
      <c r="L66" s="28">
        <f t="shared" si="4"/>
        <v>0</v>
      </c>
    </row>
    <row r="67" spans="1:12" s="24" customFormat="1" ht="98.4" customHeight="1" x14ac:dyDescent="0.25">
      <c r="A67" s="30">
        <v>49</v>
      </c>
      <c r="B67" s="62" t="s">
        <v>87</v>
      </c>
      <c r="C67" s="32"/>
      <c r="D67" s="30">
        <v>1</v>
      </c>
      <c r="E67" s="30" t="s">
        <v>38</v>
      </c>
      <c r="F67" s="33">
        <v>0</v>
      </c>
      <c r="G67" s="34">
        <v>0</v>
      </c>
      <c r="H67" s="1">
        <f t="shared" si="0"/>
        <v>0</v>
      </c>
      <c r="I67" s="1">
        <f t="shared" si="1"/>
        <v>0</v>
      </c>
      <c r="J67" s="1">
        <f t="shared" si="2"/>
        <v>0</v>
      </c>
      <c r="K67" s="27">
        <f t="shared" si="3"/>
        <v>0</v>
      </c>
      <c r="L67" s="28">
        <f t="shared" si="4"/>
        <v>0</v>
      </c>
    </row>
    <row r="68" spans="1:12" s="24" customFormat="1" ht="74.25" customHeight="1" x14ac:dyDescent="0.25">
      <c r="A68" s="30">
        <v>50</v>
      </c>
      <c r="B68" s="62" t="s">
        <v>88</v>
      </c>
      <c r="C68" s="32"/>
      <c r="D68" s="30">
        <v>1</v>
      </c>
      <c r="E68" s="30" t="s">
        <v>38</v>
      </c>
      <c r="F68" s="33">
        <v>0</v>
      </c>
      <c r="G68" s="34">
        <v>0</v>
      </c>
      <c r="H68" s="1">
        <f t="shared" si="0"/>
        <v>0</v>
      </c>
      <c r="I68" s="1">
        <f t="shared" si="1"/>
        <v>0</v>
      </c>
      <c r="J68" s="1">
        <f t="shared" si="2"/>
        <v>0</v>
      </c>
      <c r="K68" s="27">
        <f t="shared" si="3"/>
        <v>0</v>
      </c>
      <c r="L68" s="28">
        <f t="shared" si="4"/>
        <v>0</v>
      </c>
    </row>
    <row r="69" spans="1:12" s="24" customFormat="1" ht="74.25" customHeight="1" x14ac:dyDescent="0.25">
      <c r="A69" s="30">
        <v>51</v>
      </c>
      <c r="B69" s="62" t="s">
        <v>89</v>
      </c>
      <c r="C69" s="32"/>
      <c r="D69" s="30">
        <v>1</v>
      </c>
      <c r="E69" s="30" t="s">
        <v>38</v>
      </c>
      <c r="F69" s="33">
        <v>0</v>
      </c>
      <c r="G69" s="34">
        <v>0</v>
      </c>
      <c r="H69" s="1">
        <f t="shared" si="0"/>
        <v>0</v>
      </c>
      <c r="I69" s="1">
        <f t="shared" si="1"/>
        <v>0</v>
      </c>
      <c r="J69" s="1">
        <f t="shared" si="2"/>
        <v>0</v>
      </c>
      <c r="K69" s="27">
        <f t="shared" si="3"/>
        <v>0</v>
      </c>
      <c r="L69" s="28">
        <f t="shared" si="4"/>
        <v>0</v>
      </c>
    </row>
    <row r="70" spans="1:12" s="24" customFormat="1" ht="74.25" customHeight="1" x14ac:dyDescent="0.25">
      <c r="A70" s="30">
        <v>52</v>
      </c>
      <c r="B70" s="62" t="s">
        <v>90</v>
      </c>
      <c r="C70" s="32"/>
      <c r="D70" s="30">
        <v>1</v>
      </c>
      <c r="E70" s="30" t="s">
        <v>38</v>
      </c>
      <c r="F70" s="33">
        <v>0</v>
      </c>
      <c r="G70" s="34">
        <v>0</v>
      </c>
      <c r="H70" s="1">
        <f t="shared" si="0"/>
        <v>0</v>
      </c>
      <c r="I70" s="1">
        <f t="shared" si="1"/>
        <v>0</v>
      </c>
      <c r="J70" s="1">
        <f t="shared" si="2"/>
        <v>0</v>
      </c>
      <c r="K70" s="27">
        <f t="shared" si="3"/>
        <v>0</v>
      </c>
      <c r="L70" s="28">
        <f t="shared" si="4"/>
        <v>0</v>
      </c>
    </row>
    <row r="71" spans="1:12" s="24" customFormat="1" ht="74.25" customHeight="1" x14ac:dyDescent="0.25">
      <c r="A71" s="30">
        <v>53</v>
      </c>
      <c r="B71" s="62" t="s">
        <v>91</v>
      </c>
      <c r="C71" s="32"/>
      <c r="D71" s="30">
        <v>1</v>
      </c>
      <c r="E71" s="30" t="s">
        <v>38</v>
      </c>
      <c r="F71" s="33">
        <v>0</v>
      </c>
      <c r="G71" s="34">
        <v>0</v>
      </c>
      <c r="H71" s="1">
        <f t="shared" si="0"/>
        <v>0</v>
      </c>
      <c r="I71" s="1">
        <f t="shared" si="1"/>
        <v>0</v>
      </c>
      <c r="J71" s="1">
        <f t="shared" si="2"/>
        <v>0</v>
      </c>
      <c r="K71" s="27">
        <f t="shared" si="3"/>
        <v>0</v>
      </c>
      <c r="L71" s="28">
        <f t="shared" si="4"/>
        <v>0</v>
      </c>
    </row>
    <row r="72" spans="1:12" s="24" customFormat="1" ht="74.25" customHeight="1" x14ac:dyDescent="0.25">
      <c r="A72" s="30">
        <v>54</v>
      </c>
      <c r="B72" s="62" t="s">
        <v>92</v>
      </c>
      <c r="C72" s="32"/>
      <c r="D72" s="30">
        <v>1</v>
      </c>
      <c r="E72" s="30" t="s">
        <v>38</v>
      </c>
      <c r="F72" s="33">
        <v>0</v>
      </c>
      <c r="G72" s="34">
        <v>0</v>
      </c>
      <c r="H72" s="1">
        <f t="shared" si="0"/>
        <v>0</v>
      </c>
      <c r="I72" s="1">
        <f t="shared" si="1"/>
        <v>0</v>
      </c>
      <c r="J72" s="1">
        <f t="shared" si="2"/>
        <v>0</v>
      </c>
      <c r="K72" s="27">
        <f t="shared" si="3"/>
        <v>0</v>
      </c>
      <c r="L72" s="28">
        <f t="shared" si="4"/>
        <v>0</v>
      </c>
    </row>
    <row r="73" spans="1:12" s="24" customFormat="1" ht="132" x14ac:dyDescent="0.25">
      <c r="A73" s="30">
        <v>55</v>
      </c>
      <c r="B73" s="62" t="s">
        <v>93</v>
      </c>
      <c r="C73" s="32"/>
      <c r="D73" s="30">
        <v>1</v>
      </c>
      <c r="E73" s="30" t="s">
        <v>38</v>
      </c>
      <c r="F73" s="33">
        <v>0</v>
      </c>
      <c r="G73" s="34">
        <v>0</v>
      </c>
      <c r="H73" s="1">
        <f t="shared" si="0"/>
        <v>0</v>
      </c>
      <c r="I73" s="1">
        <f t="shared" si="1"/>
        <v>0</v>
      </c>
      <c r="J73" s="1">
        <f t="shared" si="2"/>
        <v>0</v>
      </c>
      <c r="K73" s="27">
        <f t="shared" si="3"/>
        <v>0</v>
      </c>
      <c r="L73" s="28">
        <f t="shared" si="4"/>
        <v>0</v>
      </c>
    </row>
    <row r="74" spans="1:12" s="24" customFormat="1" ht="111.6" customHeight="1" x14ac:dyDescent="0.25">
      <c r="A74" s="30">
        <v>56</v>
      </c>
      <c r="B74" s="62" t="s">
        <v>94</v>
      </c>
      <c r="C74" s="32"/>
      <c r="D74" s="30">
        <v>1</v>
      </c>
      <c r="E74" s="30" t="s">
        <v>38</v>
      </c>
      <c r="F74" s="33">
        <v>0</v>
      </c>
      <c r="G74" s="34">
        <v>0</v>
      </c>
      <c r="H74" s="1">
        <f t="shared" si="0"/>
        <v>0</v>
      </c>
      <c r="I74" s="1">
        <f t="shared" si="1"/>
        <v>0</v>
      </c>
      <c r="J74" s="1">
        <f t="shared" si="2"/>
        <v>0</v>
      </c>
      <c r="K74" s="27">
        <f t="shared" si="3"/>
        <v>0</v>
      </c>
      <c r="L74" s="28">
        <f t="shared" si="4"/>
        <v>0</v>
      </c>
    </row>
    <row r="75" spans="1:12" s="24" customFormat="1" ht="75" customHeight="1" x14ac:dyDescent="0.25">
      <c r="A75" s="30">
        <v>57</v>
      </c>
      <c r="B75" s="62" t="s">
        <v>95</v>
      </c>
      <c r="C75" s="32"/>
      <c r="D75" s="30">
        <v>1</v>
      </c>
      <c r="E75" s="30" t="s">
        <v>38</v>
      </c>
      <c r="F75" s="33">
        <v>0</v>
      </c>
      <c r="G75" s="34">
        <v>0</v>
      </c>
      <c r="H75" s="1">
        <f t="shared" si="0"/>
        <v>0</v>
      </c>
      <c r="I75" s="1">
        <f t="shared" si="1"/>
        <v>0</v>
      </c>
      <c r="J75" s="1">
        <f t="shared" si="2"/>
        <v>0</v>
      </c>
      <c r="K75" s="27">
        <f t="shared" si="3"/>
        <v>0</v>
      </c>
      <c r="L75" s="28">
        <f t="shared" si="4"/>
        <v>0</v>
      </c>
    </row>
    <row r="76" spans="1:12" s="24" customFormat="1" ht="92.4" x14ac:dyDescent="0.25">
      <c r="A76" s="30">
        <v>58</v>
      </c>
      <c r="B76" s="62" t="s">
        <v>96</v>
      </c>
      <c r="C76" s="32"/>
      <c r="D76" s="30">
        <v>1</v>
      </c>
      <c r="E76" s="30" t="s">
        <v>38</v>
      </c>
      <c r="F76" s="33">
        <v>0</v>
      </c>
      <c r="G76" s="34">
        <v>0</v>
      </c>
      <c r="H76" s="1">
        <f t="shared" si="0"/>
        <v>0</v>
      </c>
      <c r="I76" s="1">
        <f t="shared" si="1"/>
        <v>0</v>
      </c>
      <c r="J76" s="1">
        <f t="shared" si="2"/>
        <v>0</v>
      </c>
      <c r="K76" s="27">
        <f t="shared" si="3"/>
        <v>0</v>
      </c>
      <c r="L76" s="28">
        <f t="shared" si="4"/>
        <v>0</v>
      </c>
    </row>
    <row r="77" spans="1:12" s="24" customFormat="1" ht="98.4" customHeight="1" x14ac:dyDescent="0.25">
      <c r="A77" s="30">
        <v>59</v>
      </c>
      <c r="B77" s="62" t="s">
        <v>97</v>
      </c>
      <c r="C77" s="32"/>
      <c r="D77" s="30">
        <v>1</v>
      </c>
      <c r="E77" s="30" t="s">
        <v>38</v>
      </c>
      <c r="F77" s="33">
        <v>0</v>
      </c>
      <c r="G77" s="34">
        <v>0</v>
      </c>
      <c r="H77" s="1">
        <f t="shared" si="0"/>
        <v>0</v>
      </c>
      <c r="I77" s="1">
        <f t="shared" si="1"/>
        <v>0</v>
      </c>
      <c r="J77" s="1">
        <f t="shared" si="2"/>
        <v>0</v>
      </c>
      <c r="K77" s="27">
        <f t="shared" si="3"/>
        <v>0</v>
      </c>
      <c r="L77" s="28">
        <f t="shared" si="4"/>
        <v>0</v>
      </c>
    </row>
    <row r="78" spans="1:12" s="24" customFormat="1" ht="102" customHeight="1" x14ac:dyDescent="0.25">
      <c r="A78" s="30">
        <v>60</v>
      </c>
      <c r="B78" s="62" t="s">
        <v>98</v>
      </c>
      <c r="C78" s="32"/>
      <c r="D78" s="30">
        <v>1</v>
      </c>
      <c r="E78" s="30" t="s">
        <v>38</v>
      </c>
      <c r="F78" s="33">
        <v>0</v>
      </c>
      <c r="G78" s="34">
        <v>0</v>
      </c>
      <c r="H78" s="1">
        <f t="shared" si="0"/>
        <v>0</v>
      </c>
      <c r="I78" s="1">
        <f t="shared" si="1"/>
        <v>0</v>
      </c>
      <c r="J78" s="1">
        <f t="shared" si="2"/>
        <v>0</v>
      </c>
      <c r="K78" s="27">
        <f t="shared" si="3"/>
        <v>0</v>
      </c>
      <c r="L78" s="28">
        <f t="shared" si="4"/>
        <v>0</v>
      </c>
    </row>
    <row r="79" spans="1:12" s="24" customFormat="1" ht="71.400000000000006" customHeight="1" x14ac:dyDescent="0.25">
      <c r="A79" s="30">
        <v>61</v>
      </c>
      <c r="B79" s="62" t="s">
        <v>99</v>
      </c>
      <c r="C79" s="32"/>
      <c r="D79" s="30">
        <v>1</v>
      </c>
      <c r="E79" s="30" t="s">
        <v>38</v>
      </c>
      <c r="F79" s="33">
        <v>0</v>
      </c>
      <c r="G79" s="34">
        <v>0</v>
      </c>
      <c r="H79" s="1">
        <f t="shared" si="0"/>
        <v>0</v>
      </c>
      <c r="I79" s="1">
        <f t="shared" si="1"/>
        <v>0</v>
      </c>
      <c r="J79" s="1">
        <f t="shared" si="2"/>
        <v>0</v>
      </c>
      <c r="K79" s="27">
        <f t="shared" si="3"/>
        <v>0</v>
      </c>
      <c r="L79" s="28">
        <f t="shared" si="4"/>
        <v>0</v>
      </c>
    </row>
    <row r="80" spans="1:12" s="24" customFormat="1" ht="66" customHeight="1" x14ac:dyDescent="0.25">
      <c r="A80" s="30">
        <v>62</v>
      </c>
      <c r="B80" s="62" t="s">
        <v>100</v>
      </c>
      <c r="C80" s="32"/>
      <c r="D80" s="30">
        <v>1</v>
      </c>
      <c r="E80" s="30" t="s">
        <v>38</v>
      </c>
      <c r="F80" s="33">
        <v>0</v>
      </c>
      <c r="G80" s="34">
        <v>0</v>
      </c>
      <c r="H80" s="1">
        <f t="shared" si="0"/>
        <v>0</v>
      </c>
      <c r="I80" s="1">
        <f t="shared" si="1"/>
        <v>0</v>
      </c>
      <c r="J80" s="1">
        <f t="shared" si="2"/>
        <v>0</v>
      </c>
      <c r="K80" s="27">
        <f t="shared" si="3"/>
        <v>0</v>
      </c>
      <c r="L80" s="28">
        <f t="shared" si="4"/>
        <v>0</v>
      </c>
    </row>
    <row r="81" spans="1:12" s="24" customFormat="1" ht="115.2" customHeight="1" x14ac:dyDescent="0.25">
      <c r="A81" s="30">
        <v>63</v>
      </c>
      <c r="B81" s="62" t="s">
        <v>101</v>
      </c>
      <c r="C81" s="32"/>
      <c r="D81" s="30">
        <v>1</v>
      </c>
      <c r="E81" s="30" t="s">
        <v>38</v>
      </c>
      <c r="F81" s="33">
        <v>0</v>
      </c>
      <c r="G81" s="34">
        <v>0</v>
      </c>
      <c r="H81" s="1">
        <f t="shared" si="0"/>
        <v>0</v>
      </c>
      <c r="I81" s="1">
        <f t="shared" si="1"/>
        <v>0</v>
      </c>
      <c r="J81" s="1">
        <f t="shared" si="2"/>
        <v>0</v>
      </c>
      <c r="K81" s="27">
        <f t="shared" si="3"/>
        <v>0</v>
      </c>
      <c r="L81" s="28">
        <f t="shared" si="4"/>
        <v>0</v>
      </c>
    </row>
    <row r="82" spans="1:12" s="24" customFormat="1" ht="51.6" customHeight="1" x14ac:dyDescent="0.25">
      <c r="A82" s="30">
        <v>64</v>
      </c>
      <c r="B82" s="62" t="s">
        <v>102</v>
      </c>
      <c r="C82" s="32"/>
      <c r="D82" s="30">
        <v>1</v>
      </c>
      <c r="E82" s="30" t="s">
        <v>38</v>
      </c>
      <c r="F82" s="33">
        <v>0</v>
      </c>
      <c r="G82" s="34">
        <v>0</v>
      </c>
      <c r="H82" s="1">
        <f t="shared" si="0"/>
        <v>0</v>
      </c>
      <c r="I82" s="1">
        <f t="shared" si="1"/>
        <v>0</v>
      </c>
      <c r="J82" s="1">
        <f t="shared" si="2"/>
        <v>0</v>
      </c>
      <c r="K82" s="27">
        <f t="shared" si="3"/>
        <v>0</v>
      </c>
      <c r="L82" s="28">
        <f t="shared" si="4"/>
        <v>0</v>
      </c>
    </row>
    <row r="83" spans="1:12" s="24" customFormat="1" ht="64.2" customHeight="1" x14ac:dyDescent="0.25">
      <c r="A83" s="30">
        <v>65</v>
      </c>
      <c r="B83" s="62" t="s">
        <v>103</v>
      </c>
      <c r="C83" s="32"/>
      <c r="D83" s="30">
        <v>1</v>
      </c>
      <c r="E83" s="30" t="s">
        <v>38</v>
      </c>
      <c r="F83" s="33">
        <v>0</v>
      </c>
      <c r="G83" s="34">
        <v>0</v>
      </c>
      <c r="H83" s="1">
        <f t="shared" si="0"/>
        <v>0</v>
      </c>
      <c r="I83" s="1">
        <f t="shared" si="1"/>
        <v>0</v>
      </c>
      <c r="J83" s="1">
        <f t="shared" si="2"/>
        <v>0</v>
      </c>
      <c r="K83" s="27">
        <f t="shared" si="3"/>
        <v>0</v>
      </c>
      <c r="L83" s="28">
        <f t="shared" si="4"/>
        <v>0</v>
      </c>
    </row>
    <row r="84" spans="1:12" s="24" customFormat="1" ht="42" customHeight="1" x14ac:dyDescent="0.25">
      <c r="A84" s="51"/>
      <c r="B84" s="52"/>
      <c r="C84" s="52"/>
      <c r="D84" s="52"/>
      <c r="E84" s="52"/>
      <c r="F84" s="52"/>
      <c r="G84" s="52"/>
      <c r="H84" s="52"/>
      <c r="I84" s="52"/>
      <c r="J84" s="53"/>
      <c r="K84" s="6" t="s">
        <v>26</v>
      </c>
      <c r="L84" s="3">
        <f>SUMIF(G:G,0%,J:J)</f>
        <v>0</v>
      </c>
    </row>
    <row r="85" spans="1:12" s="24" customFormat="1" ht="29.25" customHeight="1" thickBot="1" x14ac:dyDescent="0.3">
      <c r="A85" s="37" t="s">
        <v>28</v>
      </c>
      <c r="B85" s="38"/>
      <c r="C85" s="38"/>
      <c r="D85" s="38"/>
      <c r="E85" s="38"/>
      <c r="F85" s="38"/>
      <c r="G85" s="38"/>
      <c r="H85" s="38"/>
      <c r="I85" s="38"/>
      <c r="J85" s="39"/>
      <c r="K85" s="31" t="s">
        <v>13</v>
      </c>
      <c r="L85" s="29">
        <f>SUMIF(G:G,5%,J:J)</f>
        <v>0</v>
      </c>
    </row>
    <row r="86" spans="1:12" s="24" customFormat="1" ht="77.25" customHeight="1" x14ac:dyDescent="0.25">
      <c r="A86" s="35" t="s">
        <v>36</v>
      </c>
      <c r="B86" s="35"/>
      <c r="C86" s="35"/>
      <c r="D86" s="35"/>
      <c r="E86" s="35"/>
      <c r="F86" s="35"/>
      <c r="G86" s="35"/>
      <c r="H86" s="35"/>
      <c r="I86" s="35"/>
      <c r="J86" s="35"/>
      <c r="K86" s="6" t="s">
        <v>14</v>
      </c>
      <c r="L86" s="3">
        <f>SUMIF(G:G,19%,J:J)</f>
        <v>0</v>
      </c>
    </row>
    <row r="87" spans="1:12" s="24" customFormat="1" ht="28.2" customHeight="1" x14ac:dyDescent="0.25">
      <c r="A87" s="36"/>
      <c r="B87" s="36"/>
      <c r="C87" s="36"/>
      <c r="D87" s="36"/>
      <c r="E87" s="36"/>
      <c r="F87" s="36"/>
      <c r="G87" s="36"/>
      <c r="H87" s="36"/>
      <c r="I87" s="36"/>
      <c r="J87" s="36"/>
      <c r="K87" s="7" t="s">
        <v>10</v>
      </c>
      <c r="L87" s="4">
        <f>SUM(L84:L86)</f>
        <v>0</v>
      </c>
    </row>
    <row r="88" spans="1:12" s="24" customFormat="1" ht="26.4" customHeight="1" x14ac:dyDescent="0.25">
      <c r="A88" s="36"/>
      <c r="B88" s="36"/>
      <c r="C88" s="36"/>
      <c r="D88" s="36"/>
      <c r="E88" s="36"/>
      <c r="F88" s="36"/>
      <c r="G88" s="36"/>
      <c r="H88" s="36"/>
      <c r="I88" s="36"/>
      <c r="J88" s="36"/>
      <c r="K88" s="8" t="s">
        <v>15</v>
      </c>
      <c r="L88" s="5">
        <f>ROUND(L85*5%,0)</f>
        <v>0</v>
      </c>
    </row>
    <row r="89" spans="1:12" s="24" customFormat="1" ht="21" customHeight="1" x14ac:dyDescent="0.25">
      <c r="A89" s="36"/>
      <c r="B89" s="36"/>
      <c r="C89" s="36"/>
      <c r="D89" s="36"/>
      <c r="E89" s="36"/>
      <c r="F89" s="36"/>
      <c r="G89" s="36"/>
      <c r="H89" s="36"/>
      <c r="I89" s="36"/>
      <c r="J89" s="36"/>
      <c r="K89" s="8" t="s">
        <v>16</v>
      </c>
      <c r="L89" s="3">
        <f>ROUND(L86*19%,0)</f>
        <v>0</v>
      </c>
    </row>
    <row r="90" spans="1:12" s="24" customFormat="1" ht="24" customHeight="1" x14ac:dyDescent="0.25">
      <c r="A90" s="36"/>
      <c r="B90" s="36"/>
      <c r="C90" s="36"/>
      <c r="D90" s="36"/>
      <c r="E90" s="36"/>
      <c r="F90" s="36"/>
      <c r="G90" s="36"/>
      <c r="H90" s="36"/>
      <c r="I90" s="36"/>
      <c r="J90" s="36"/>
      <c r="K90" s="7" t="s">
        <v>17</v>
      </c>
      <c r="L90" s="4">
        <f>SUM(L88:L89)</f>
        <v>0</v>
      </c>
    </row>
    <row r="91" spans="1:12" s="24" customFormat="1" ht="59.25" customHeight="1" x14ac:dyDescent="0.25">
      <c r="A91" s="36"/>
      <c r="B91" s="36"/>
      <c r="C91" s="36"/>
      <c r="D91" s="36"/>
      <c r="E91" s="36"/>
      <c r="F91" s="36"/>
      <c r="G91" s="36"/>
      <c r="H91" s="36"/>
      <c r="I91" s="36"/>
      <c r="J91" s="36"/>
      <c r="K91" s="9" t="s">
        <v>18</v>
      </c>
      <c r="L91" s="4">
        <f>+L87+L90</f>
        <v>0</v>
      </c>
    </row>
    <row r="93" spans="1:12" x14ac:dyDescent="0.3">
      <c r="B93" s="49"/>
      <c r="C93" s="49"/>
    </row>
    <row r="94" spans="1:12" x14ac:dyDescent="0.3">
      <c r="B94" s="49"/>
      <c r="C94" s="49"/>
    </row>
    <row r="95" spans="1:12" x14ac:dyDescent="0.3">
      <c r="B95" s="49"/>
      <c r="C95" s="49"/>
    </row>
    <row r="96" spans="1:12" ht="15" thickBot="1" x14ac:dyDescent="0.35">
      <c r="B96" s="50"/>
      <c r="C96" s="50"/>
    </row>
    <row r="97" spans="1:3" x14ac:dyDescent="0.3">
      <c r="B97" s="41" t="s">
        <v>23</v>
      </c>
      <c r="C97" s="41"/>
    </row>
    <row r="99" spans="1:3" x14ac:dyDescent="0.3">
      <c r="A99" s="25" t="s">
        <v>4</v>
      </c>
    </row>
  </sheetData>
  <sheetProtection algorithmName="SHA-512" hashValue="Ob2BNEH3O6zj9mVLbVi1nszn6o7crbs/ry5BBf9SRJpIR2GSSQ+8aDU396r6xKJnmu9ZT1c5v5N2XBmqBGLHRQ==" saltValue="Z6SPSoh5ARmD39pHigS/xg==" spinCount="100000" sheet="1" scenarios="1" selectLockedCells="1"/>
  <mergeCells count="20">
    <mergeCell ref="A2:A5"/>
    <mergeCell ref="D11:G11"/>
    <mergeCell ref="K2:L2"/>
    <mergeCell ref="K3:L3"/>
    <mergeCell ref="K4:L4"/>
    <mergeCell ref="K5:L5"/>
    <mergeCell ref="A11:B15"/>
    <mergeCell ref="B2:J2"/>
    <mergeCell ref="B3:J3"/>
    <mergeCell ref="B4:J5"/>
    <mergeCell ref="A86:J91"/>
    <mergeCell ref="A85:J85"/>
    <mergeCell ref="A9:B9"/>
    <mergeCell ref="B97:C97"/>
    <mergeCell ref="D13:G13"/>
    <mergeCell ref="D15:G15"/>
    <mergeCell ref="F9:G9"/>
    <mergeCell ref="J9:K9"/>
    <mergeCell ref="B93:C96"/>
    <mergeCell ref="A84:J84"/>
  </mergeCells>
  <dataValidations count="1">
    <dataValidation type="whole" allowBlank="1" showInputMessage="1" showErrorMessage="1" sqref="F19:F8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2">
        <v>0</v>
      </c>
    </row>
    <row r="8" spans="4:4" x14ac:dyDescent="0.3">
      <c r="D8" s="2">
        <v>0.05</v>
      </c>
    </row>
    <row r="9" spans="4:4" x14ac:dyDescent="0.3">
      <c r="D9" s="2">
        <v>0.19</v>
      </c>
    </row>
    <row r="10" spans="4:4" x14ac:dyDescent="0.3">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Natalia</cp:lastModifiedBy>
  <dcterms:created xsi:type="dcterms:W3CDTF">2017-04-28T13:22:52Z</dcterms:created>
  <dcterms:modified xsi:type="dcterms:W3CDTF">2021-09-13T21:48:28Z</dcterms:modified>
</cp:coreProperties>
</file>