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259 MTTO EL TIBAR\DOCUMENTOS A PUBLICAR\"/>
    </mc:Choice>
  </mc:AlternateContent>
  <xr:revisionPtr revIDLastSave="0" documentId="13_ncr:1_{A81DB318-C5D6-479F-B977-D5F09A6A221C}"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H21" i="1"/>
  <c r="I21" i="1" s="1"/>
  <c r="J21" i="1"/>
  <c r="K21" i="1" s="1"/>
  <c r="H22" i="1"/>
  <c r="I22" i="1" s="1"/>
  <c r="J22" i="1"/>
  <c r="K22" i="1" s="1"/>
  <c r="L22" i="1" s="1"/>
  <c r="H23" i="1"/>
  <c r="I23" i="1" s="1"/>
  <c r="J23" i="1"/>
  <c r="K23" i="1" s="1"/>
  <c r="H24" i="1"/>
  <c r="I24" i="1" s="1"/>
  <c r="J24" i="1"/>
  <c r="K24" i="1" s="1"/>
  <c r="H25" i="1"/>
  <c r="I25" i="1" s="1"/>
  <c r="J25" i="1"/>
  <c r="K25" i="1" s="1"/>
  <c r="H26" i="1"/>
  <c r="I26" i="1" s="1"/>
  <c r="J26" i="1"/>
  <c r="K26" i="1" s="1"/>
  <c r="L26" i="1" s="1"/>
  <c r="H27" i="1"/>
  <c r="I27" i="1" s="1"/>
  <c r="J27" i="1"/>
  <c r="K27" i="1"/>
  <c r="L27" i="1" s="1"/>
  <c r="H28" i="1"/>
  <c r="I28" i="1" s="1"/>
  <c r="J28" i="1"/>
  <c r="K28" i="1" s="1"/>
  <c r="H29" i="1"/>
  <c r="I29" i="1" s="1"/>
  <c r="J29" i="1"/>
  <c r="K29" i="1" s="1"/>
  <c r="H30" i="1"/>
  <c r="I30" i="1" s="1"/>
  <c r="J30" i="1"/>
  <c r="K30" i="1" s="1"/>
  <c r="L30" i="1" s="1"/>
  <c r="H31" i="1"/>
  <c r="I31" i="1" s="1"/>
  <c r="J31" i="1"/>
  <c r="K31" i="1" s="1"/>
  <c r="L31" i="1" s="1"/>
  <c r="H32" i="1"/>
  <c r="I32" i="1" s="1"/>
  <c r="J32" i="1"/>
  <c r="K32" i="1" s="1"/>
  <c r="H33" i="1"/>
  <c r="I33" i="1" s="1"/>
  <c r="J33" i="1"/>
  <c r="K33" i="1" s="1"/>
  <c r="H34" i="1"/>
  <c r="I34" i="1" s="1"/>
  <c r="J34" i="1"/>
  <c r="K34" i="1" s="1"/>
  <c r="L34" i="1" s="1"/>
  <c r="H35" i="1"/>
  <c r="I35" i="1" s="1"/>
  <c r="J35" i="1"/>
  <c r="K35" i="1" s="1"/>
  <c r="L35" i="1" s="1"/>
  <c r="H36" i="1"/>
  <c r="I36" i="1" s="1"/>
  <c r="J36" i="1"/>
  <c r="K36" i="1"/>
  <c r="H37" i="1"/>
  <c r="I37" i="1" s="1"/>
  <c r="J37" i="1"/>
  <c r="K37" i="1" s="1"/>
  <c r="H38" i="1"/>
  <c r="I38" i="1" s="1"/>
  <c r="J38" i="1"/>
  <c r="K38" i="1" s="1"/>
  <c r="L38" i="1" s="1"/>
  <c r="H39" i="1"/>
  <c r="I39" i="1" s="1"/>
  <c r="J39" i="1"/>
  <c r="K39" i="1" s="1"/>
  <c r="L39" i="1" s="1"/>
  <c r="H40" i="1"/>
  <c r="I40" i="1" s="1"/>
  <c r="J40" i="1"/>
  <c r="K40" i="1" s="1"/>
  <c r="H41" i="1"/>
  <c r="I41" i="1" s="1"/>
  <c r="J41" i="1"/>
  <c r="K41" i="1" s="1"/>
  <c r="H42" i="1"/>
  <c r="I42" i="1" s="1"/>
  <c r="J42" i="1"/>
  <c r="K42" i="1" s="1"/>
  <c r="L42" i="1" s="1"/>
  <c r="H43" i="1"/>
  <c r="I43" i="1" s="1"/>
  <c r="J43" i="1"/>
  <c r="K43" i="1" s="1"/>
  <c r="L43" i="1" s="1"/>
  <c r="H44" i="1"/>
  <c r="I44" i="1" s="1"/>
  <c r="J44" i="1"/>
  <c r="K44" i="1" s="1"/>
  <c r="H45" i="1"/>
  <c r="I45" i="1" s="1"/>
  <c r="J45" i="1"/>
  <c r="K45" i="1" s="1"/>
  <c r="H46" i="1"/>
  <c r="I46" i="1" s="1"/>
  <c r="J46" i="1"/>
  <c r="K46" i="1" s="1"/>
  <c r="L46" i="1" s="1"/>
  <c r="H47" i="1"/>
  <c r="I47" i="1" s="1"/>
  <c r="J47" i="1"/>
  <c r="K47" i="1" s="1"/>
  <c r="L47" i="1" s="1"/>
  <c r="L28" i="1" l="1"/>
  <c r="L23" i="1"/>
  <c r="L40" i="1"/>
  <c r="L44" i="1"/>
  <c r="L36" i="1"/>
  <c r="L32" i="1"/>
  <c r="L24" i="1"/>
  <c r="L20" i="1"/>
  <c r="L45" i="1"/>
  <c r="L41" i="1"/>
  <c r="L37" i="1"/>
  <c r="L33" i="1"/>
  <c r="L29" i="1"/>
  <c r="L25" i="1"/>
  <c r="L21" i="1"/>
  <c r="J19" i="1"/>
  <c r="H19" i="1"/>
  <c r="I19" i="1" s="1"/>
  <c r="K19" i="1" l="1"/>
  <c r="L19" i="1" s="1"/>
  <c r="L49" i="1"/>
  <c r="L52" i="1" s="1"/>
  <c r="L50" i="1" l="1"/>
  <c r="L53" i="1" s="1"/>
  <c r="L48" i="1"/>
  <c r="L54" i="1" l="1"/>
  <c r="L51" i="1"/>
  <c r="L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<sst xmlns="http://schemas.openxmlformats.org/spreadsheetml/2006/main" count="99" uniqueCount="70">
  <si>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</si>
  <si>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</si>
  <si>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</si>
  <si>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</si>
  <si>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</si>
  <si>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</si>
  <si>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</si>
  <si>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</si>
  <si>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</si>
  <si>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</si>
  <si>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</si>
  <si>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</si>
  <si>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</si>
  <si>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</si>
  <si>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</si>
  <si>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</si>
  <si>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</si>
  <si>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</si>
  <si>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</si>
  <si>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</si>
  <si>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</si>
  <si>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</si>
  <si>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</si>
  <si>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</si>
  <si>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</si>
  <si>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</si>
  <si>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</si>
  <si>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</si>
  <si>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</si>
  <si>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</si>
  <si>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</si>
  <si>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</si>
  <si>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</si>
  <si>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</si>
  <si>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</si>
  <si>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</si>
  <si>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</si>
  <si>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</si>
  <si>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</si>
  <si>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PLACA:    3008215   NOMBRE EQUIPO:    GUADAÑADORA MARCA HUSQVARNA 142R    ESPACIO ACADEMICO:    UNIDAD AGROAMBIENTAL EL TIBAR    SERVICIO CORRECTIVO /PREVENTIVO:    CORRECTIVO  DESCRIPCION SERVICIO:   LIMPIEZA GENERAL, LIMPIAR LAS REJILLAS DE LAS TOMAS DE AIRE DE LA REFRIGERACIÓN REVISAR ESTADO DE TORNILLOS  GARANTIA DE TRES (3) MESES</t>
  </si>
  <si>
    <t>PLACA:    3008666   NOMBRE EQUIPO:    GUADAÑADORA STHIL FS280    ESPACIO ACADEMICO:    UNIDAD AGROAMBIENTAL EL TIBAR  SERVICIO CORRECTIVO /PREVENTIVO:    CORRECTIVO  DESCRIPCION SERVICIO:   LIMPIEZA GENERAL, LIMPIAR LAS REJILLAS DE LAS TOMAS DE AIRE DE LA REFRIGERACIÓN REVISAR ESTADO DE TORNILLOS  GARANTIA DE TRES (3) MESES</t>
  </si>
  <si>
    <t>PLACA:    54040   NOMBRE EQUIPO:    TALADRO MILWAUKEE CON  PERCUTOR, INHALAMBRICO, 18V, MULTIUSOS.    ESPACIO ACADEMICO:    UNIDAD AGROAMBIENTAL EL TIBAR SERVICIO CORRECTIVO /PREVENTIVO:    PREVENTIVO   DESCRIPCION SERVICIO:   LIMPIEZA GENERAL Y LUBRICACIÓN  GARANTIA DE TRES (3) MESES</t>
  </si>
  <si>
    <t>PLACA:    54008 NOMBRE EQUIPO:    BRETE PARA MANEJO BOVINO, FABRICADO EN TUBO GALVANIZADO DE 2 PULGADAS, PARA USO EN LA CLINICA DE LA REPRODUCCION, CLINICA PATOLOGICA Y DIFERENTES EXPLOTACIONES GANADERAS; PUERTA LATERAL, CUELLERA DE APERTURA TOTAL, SISTEMA DE APREHENSION LATERAL, PISO EN MADERA PLASTICA. DIMENSION UNICA PARA BOVINOS, PARA ANIMALES ADULTOS.    ESPACIO ACADEMICO:    UNIDAD AGROAMBIENTAL EL TIBAR    SERVICIO CORRECTIVO /PREVENTIVO:    CORRECTIVO  DESCRIPCION SERVICIO:   REPACION DE COMPONENTES, ARREGLOS ESTRUCTURALES, LATONERÍA Y PINTURA. GARANTIA DE TRES (3) MESES</t>
  </si>
  <si>
    <t>PLACA:    54009   NOMBRE EQUIPO:    CORRAL PORTATIL PARA TERNERAS, FABRICADO EN TUBO GALVANIZADO, DE FORMA RECTANGULAR, FABRICACION MODULAR DIMENSION VARIABLE.    ESPACIO ACADEMICO:    UNIDAD AGROAMBIENTAL EL TIBAR    SERVICIO CORRECTIVO /PREVENTIVO:    CORRECTIVO  DESCRIPCION SERVICIO:   REPACION DE COMPONENTES, ARREGLOS ESTRUCTURALES, LATONERÍA, PINTURA Y  SOLDADURA GARANTIA DE TRES (3) MESES</t>
  </si>
  <si>
    <t>PLACA:    3001604   NOMBRE EQUIPO:    ESTABLO 4 PUESTOS ALCE METALICO TUBO GALVANIZADO 1/2" TEJA LATA    ESPACIO ACADEMICO:    UNIDAD AGROAMBIENTAL EL TIBAR    SERVICIO CORRECTIVO /PREVENTIVO:    CORRECTIVO  DESCRIPCION SERVICIO:   CAMBIO DE TEJAS, PUNTOS DE SOLDADURA Y MANTENIMIENTO DE PINTURA  GARANTIA DE TRES (3) MESES</t>
  </si>
  <si>
    <t>PLACA:    59689 NOMBRE EQUIPO:    Nido para gallina huevo comercial, en lamina calibre 26        Capacidad 36 puestos por nido, longitud 2 metros       138    ESPACIO ACADEMICO:    UNIDAD AGROAMBIENTAL EL TIBAR    SERVICIO CORRECTIVO /PREVENTIVO:    CORRECTIVO  DESCRIPCION SERVICIO:   REPACION DE COMPONENTES, ARREGLOS ESTRUCTURALES, LATONERÍA, CAMBIO DE SOPORTES DE HIERRO Y PINTURA GENERAL GARANTIA DE TRES (3) MESES</t>
  </si>
  <si>
    <t>PLACA:    59690    NOMBRE EQUIPO:    Nido para gallina huevo comercial, en lamina calibre 26       Capacidad 36 puestos por nido, longitud 2 metros          139   ESPACIO ACADEMICO:    UNIDAD AGROAMBIENTAL EL TIBAR    SERVICIO CORRECTIVO /PREVENTIVO:    CORRECTIVO  DESCRIPCION SERVICIO:   REPACION DE COMPONENTES, ARREGLOS ESTRUCTURALES, LATONERÍA, CAMBIO DE SOPORTES DE HIERRO Y PINTURA GENERAL GARANTIA DE TRES (3) MESES</t>
  </si>
  <si>
    <t>PLACA:    59688  NOMBRE EQUIPO:    Nido para gallina huevo comercial, en lamina calibre 26     Capacidad 36 puestos por nido, longitud 2 metros 137    ESPACIO ACADEMICO:    UNIDAD AGROAMBIENTAL EL TIBAR    SERVICIO CORRECTIVO /PREVENTIVO:    CORRECTIVO  DESCRIPCION SERVICIO:   REPACION DE COMPONENTES, ARREGLOS ESTRUCTURALES, LATONERÍA, CAMBIO DE SOPORTES DE HIERRO Y PINTURA GENERAL GARANTIA DE TRES (3) MESES</t>
  </si>
  <si>
    <t>PLACA:    59684 NOMBRE EQUIPO:    Nido para gallina huevo comercial, en lamina calibre 26   Capacidad 36 puestos por nido, longitud 2 metros  133    ESPACIO ACADEMICO:    UNIDAD AGROAMBIENTAL EL TIBAR    SERVICIO CORRECTIVO /PREVENTIVO:    CORRECTIVO  DESCRIPCION SERVICIO:   REPACION DE COMPONENTES, ARREGLOS ESTRUCTURALES, LATONERÍA, CAMBIO DE SOPORTES DE HIERRO Y PINTURA GENERAL GARANTIA DE TRES (3) MESES</t>
  </si>
  <si>
    <t>PLACA:    59685   NOMBRE EQUIPO:    Nido para gallina huevo comercial, en lamina calibre 26   Capacidad 36 puestos por nido, longitud 2 metros 134    ESPACIO ACADEMICO:    UNIDAD AGROAMBIENTAL EL TIBAR    SERVICIO CORRECTIVO /PREVENTIVO:    CORRECTIVO  DESCRIPCION SERVICIO:   REPACION DE COMPONENTES, ARREGLOS ESTRUCTURALES, LATONERÍA, CAMBIO DE SOPORTES DE HIERRO Y PINTURA GENERAL GARANTIA DE TRES (3) MESES</t>
  </si>
  <si>
    <t>PLACA:    59686  NOMBRE EQUIPO:    Nido para gallina huevo comercial, en lamina calibre 26   Capacidad 36 puestos por nido, longitud 2 metros 135    ESPACIO ACADEMICO:    UNIDAD AGROAMBIENTAL EL TIBAR    SERVICIO CORRECTIVO /PREVENTIVO:    CORRECTIVO  DESCRIPCION SERVICIO:   REPACION DE COMPONENTES, ARREGLOS ESTRUCTURALES, LATONERÍA, CAMBIO DE SOPORTES DE HIERRO Y PINTURA GENERAL GARANTIA DE TRES (3) MESES</t>
  </si>
  <si>
    <t>PLACA:    59687   NOMBRE EQUIPO:    Nido para gallina huevo comercial, en lamina calibre 26   Capacidad 36 puestos por nido, longitud 2 metros 146    ESPACIO ACADEMICO:    UNIDAD AGROAMBIENTAL EL TIBAR    SERVICIO CORRECTIVO /PREVENTIVO:    CORRECTIVO  DESCRIPCION SERVICIO:   REPACION DE COMPONENTES, ARREGLOS ESTRUCTURALES, LATONERÍA, CAMBIO DE SOPORTES DE HIERRO Y PINTURA GENERAL GARANTIA DE TRES (3) MESES</t>
  </si>
  <si>
    <t>PLACA:    54030 NOMBRE EQUIPO:    PARIDERA MODELO, PADE. CONSTRUIDA CON TUBOS DE MAXIMA CALIDAD, EN DIAMETROS DE 33 *2,5, 22* 2,0. 42*3,0 Y GALVANIZADA POR INMERSION EN CALIENTE. DISTINTAS POSIBILIDADES PARA FIJAR TUBOS DE BANDEJA ALIMENTO Y SUMINISTRO DE AGUA. BARRAS ANTIAPLASTAMIENTO ABATIBLE. PUERTA TRASERO CON APERTURA INDISTINTA DERECHA E IZQUIERDA; FORMA SUAVE ADPTADAS A LA ANTOMIA DEL ANIMAL. DIMENSIONES ANALIZADAS POR TECNICOS EN MANEJO. COIMEDERO DE PLASTICO DE ALTA RESITENCIA,PROTECCION PERIMETRAL EN ACERO INOXIDABLE Y GRAN CAPACIDAD PARA ALIMENTACION EN ASEO/ HUMEDO. ANCHURA AJUSTABLE.    ESPACIO ACADEMICO:    UNIDAD AGROAMBIENTAL EL TIBAR    SERVICIO CORRECTIVO /PREVENTIVO:    CORRECTIVO  DESCRIPCION SERVICIO:   REPACION DE COMPONENTES, ARREGLOS ESTRUCTURALES, LATONERÍA Y PINTURA. GARANTIA DE TRES (3) MESES</t>
  </si>
  <si>
    <t>PLACA:    54031   NOMBRE EQUIPO:    PARIDERA MODELO, PADE. CONSTRUIDA CON TUBOS DE MAXIMA CALIDAD, EN DIAMETROS DE 33 *2,5, 22* 2,0. 42*3,0 Y GALVANIZADA POR INMERSION EN CALIENTE. DISTINTAS POSIBILIDADES PARA FIJAR TUBOS DE BANDEJA ALIMENTO Y SUMINISTRO DE AGUA. BARRAS ANTIAPLASTAMIENTO ABATIBLE. PUERTA TRASERO CON APERTURA INDISTINTA DERECHA E IZQUIERDA; FORMA SUAVE ADPTADAS A LA ANTOMIA DEL ANIMAL. DIMENSIONES ANALIZADAS POR TECNICOS EN MANEJO. COIMEDERO DE PLASTICO DE ALTA RESITENCIA,PROTECCION PERIMETRAL EN ACERO INOXIDABLE Y GRAN CAPACIDAD PARA ALIMENTACION EN ASEO/ HUMEDO. ANCHURA AJUSTABLE.    ESPACIO ACADEMICO:    UNIDAD AGROAMBIENTAL EL TIBAR    SERVICIO CORRECTIVO /PREVENTIVO:    CORRECTIVO  DESCRIPCION SERVICIO:   REPACION DE COMPONENTES, ARREGLOS ESTRUCTURALES, LATONERÍA Y PINTURA. GARANTIA DE TRES (3) MESES</t>
  </si>
  <si>
    <t>PLACA:    54032 NOMBRE EQUIPO:    PARIDERA MODELO, PADE. CONSTRUIDA CON TUBOS DE MAXIMA CALIDAD, EN DIAMETROS DE 33 *2,5, 22* 2,0. 42*3,0 Y GALVANIZADA POR INMERSION EN CALIENTE. DISTINTAS POSIBILIDADES PARA FIJAR TUBOS DE BANDEJA ALIMENTO Y SUMINISTRO DE AGUA. BARRAS ANTIAPLASTAMIENTO ABATIBLE. PUERTA TRASERO CON APERTURA INDISTINTA DERECHA E IZQUIERDA; FORMA SUAVE ADPTADAS A LA ANTOMIA DEL ANIMAL. DIMENSIONES ANALIZADAS POR TECNICOS EN MANEJO. COIMEDERO DE PLASTICO DE ALTA RESITENCIA,PROTECCION PERIMETRAL EN ACERO INOXIDABLE Y GRAN CAPACIDAD PARA ALIMENTACION EN ASEO/ HUMEDO. ANCHURA AJUSTABLE.    ESPACIO ACADEMICO:    UNIDAD AGROAMBIENTAL EL TIBAR    SERVICIO CORRECTIVO /PREVENTIVO:    CORRECTIVO  DESCRIPCION SERVICIO:   REPACION DE COMPONENTES, ARREGLOS ESTRUCTURALES, LATONERÍA Y PINTURA. GARANTIA DE TRES (3) MESES</t>
  </si>
  <si>
    <t>PLACA:    3008251   NOMBRE EQUIPO:    PORTADA DE 3.60 M X 2. 10M. ENTUO CUADRADO Y FIGURAS EN  VARILLA DE 10.5 mm. CON DOS COLUMNAS EN TUBO.    ESPACIO ACADEMICO:    UNIDAD AGROAMBIENTAL EL TIBAR    SERVICIO CORRECTIVO /PREVENTIVO:    CORRECTIVO  DESCRIPCION SERVICIO:   PINTURA GENERAL GARANTIA DE TRES (3) MESES</t>
  </si>
  <si>
    <t>PLACA:    3001712   NOMBRE EQUIPO:    VALLA EN LAMINA GALVANIZADA C.2 360X180 CON 3 SERCHAS 3.50 Mts   ESPACIO ACADEMICO:    UNIDAD AGROAMBIENTAL EL TIBAR    SERVICIO CORRECTIVO /PREVENTIVO:    CORRECTIVO  DESCRIPCION SERVICIO:   PINTURA GENERAL GARANTIA DE TRES (3) MESES</t>
  </si>
  <si>
    <t>PLACA:    3008094  NOMBRE EQUIPO:    SOPLETE     ESPACIO ACADEMICO:    UNIDAD AGROAMBIENTAL EL TIBAR    SERVICIO CORRECTIVO /PREVENTIVO:    CORRECTIVO  DESCRIPCION SERVICIO:   REPACION DE COMPONENTES, ARREGLOS ESTRUCTURALES, LATONERÍA Y PINTURA. GARANTIA DE TRES (3) MESES</t>
  </si>
  <si>
    <t>PLACA:    3007394  NOMBRE EQUIPO:    VITRINAS DE 1,50 POR 2 MTS                       ESPACIO ACADEMICO:    UNIDAD AGROAMBIENTAL EL TIBAR    SERVICIO CORRECTIVO /PREVENTIVO:    CORRECTIVO  DESCRIPCION SERVICIO:   REPACION DE COMPONENTES, ARREGLOS ESTRUCTURALES, LATONERÍA Y PINTURA. GARANTIA DE TRES (3) MESES</t>
  </si>
  <si>
    <t>PLACA:    3008704   NOMBRE EQUIPO:    HORNO MICROONDAS MARCA WHIRLPOOL DE  0.7 PIES CUB.    ESPACIO ACADEMICO:    UNIDAD AGROAMBIENTAL EL TIBAR   SERVICIO CORRECTIVO /PREVENTIVO:    CORRECTIVO  DESCRIPCION SERVICIO:   LIMPIEZA GENERAL Y REVISION DE COMPONENTES ELECTRONICOS GARANTIA DE TRES (3) MESES</t>
  </si>
  <si>
    <t>PLACA:    51154   NOMBRE EQUIPO:    BASCULA PARA PESAJE DE ANIMALES VIVOS . BOSCHE  ESPACIO ACADEMICO:    UNIDAD AGROAMBIENTAL EL TIBAR    SERVICIO CORRECTIVO /PREVENTIVO:    PREVENTIVO  DESCRIPCION SERVICIO:   LIMPIEZA GENERAL GARANTIA DE TRES (3) MESES</t>
  </si>
  <si>
    <t>PLACA:    3005314   NOMBRE EQUIPO:    LOKERS DE 9 PUESTOS 200X93X30 CMS.    ESPACIO ACADEMICO:    UNIDAD AGROAMBIENTAL EL TIBAR    SERVICIO CORRECTIVO /PREVENTIVO:    CORRECTIVO  DESCRIPCION SERVICIO:   REPACION DE COMPONENTES, ARREGLOS ESTRUCTURALES, LATONERÍA Y PINTURA. GARANTIA DE TRES (3) MESES</t>
  </si>
  <si>
    <t>NOMBRE EQUIPO:    CORRALEJA EN MADERA CON PUERTAS METALICAS, PARA EL MANEJO DEL LOTE BOVINO   ESPACIO ACADEMICO:    UNIDAD AGROAMBIENTAL EL TIBAR    SERVICIO CORRECTIVO /PREVENTIVO:    CORRECTIVO  DESCRIPCION SERVICIO:   REPACION DE COMPONENTES, ARREGLOS ESTRUCTURALES, LATONERÍA Y PINTURA. GARANTIA DE TRES (3) MESES</t>
  </si>
  <si>
    <t>NOMBRE EQUIPO: ÁREA DE CONFINAMIENTO OVINO CON UN ÁREA DE 48 M² CONSTRUIDO EN MADERA CON PUERTAS EN ANGULO  ESPACIO ACADEMICO: UNIDADA AGROAMBIENTAL EL TIBAR SERVICIO: CORRECTIVO / PREVENTICO: CORRECTIVO DESCRIPCION SERVICIO: REPARACION DE COMPONENTES, ARREGLOS ESTRUCTURALES, LATONERIA Y PINTURA GARANTIA DE TRES (3) MESES</t>
  </si>
  <si>
    <t>PLACA:    3001573  
NOMBRE EQUIPO:    CERCA ELECTRICA     
ESPACIO ACADEMICO:    UNIDAD AGROAMBIENTAL EL TIBAR   
SERVICIO CORRECTIVO /PREVENTIVO:    CORRECTIVO  
DESCRIPCION SERVICIO:   NO GENERA LAS RESPECTIVAS DESCARGAS ELÉCTRICAS QUE PERMITEN DISUADIR LA SALIDA DE LOS DIFERENTES ANIMALES  GARANTIA DE TRES (3) MESES</t>
  </si>
  <si>
    <t>PLACA:    3008669   
NOMBRE EQUIPO:    CERCA ELECTRICA EL CEBU 120 KM    
ESPACIO ACADEMICO:    UNIDAD AGROAMBIENTAL EL TIBAR    
SERVICIO CORRECTIVO /PREVENTIVO:    CORRECTIVO  
DESCRIPCION SERVICIO:   NO GENERA LAS RESPECTIVAS DESCARGAS ELÉCTRICAS QUE PERMITEN DISUADIR LA SALIDA DE LOS DIFERENTES ANIMALES  GARANTIA DE TRES (3) MESES</t>
  </si>
  <si>
    <t>PLACA:    3008670   
NOMBRE EQUIPO:    CERCA ELECTRICA EL CEBU 120 KM    
ESPACIO ACADEMICO:    UNIDAD AGROAMBIENTAL EL TIBAR     
SERVICIO CORRECTIVO /PREVENTIVO:    CORRECTIVO   
DESCRIPCION SERVICIO:   NO GENERA LAS RESPECTIVAS DESCARGAS ELÉCTRICAS QUE PERMITEN DISUADIR LA SALIDA DE LOS DIFERENTES ANIMALES  GARANTIA DE TRES (3) MESES</t>
  </si>
  <si>
    <t>PLACA:    3008233  
NOMBRE EQUIPO:    MOTOBOMBA DIESEL FORTE DEK (CON MOTOR DE 9.9 HP, BOMBA DE   3" ,VALVULA DE PIE DE 3", MANGUERA DE SUCCION DE 3" Y COCHE )    
ESPACIO ACADEMICO:    UNIDAD AGROAMBIENTAL EL TIBAR  
SERVICIO CORRECTIVO /PREVENTIVO:    CORRECTIVO  
DESCRIPCION SERVICIO:   CAMBIO DE ACIETE Y CAMBIO DE FILTRO DE AIRE GARANTIA DE TRES (3) MESES </t>
  </si>
  <si>
    <r>
      <rPr>
        <b/>
        <sz val="10"/>
        <color theme="1"/>
        <rFont val="Arial"/>
        <family val="2"/>
      </rPr>
      <t xml:space="preserve">NOTA TECNICA: </t>
    </r>
    <r>
      <rPr>
        <sz val="10"/>
        <color theme="1"/>
        <rFont val="Arial"/>
        <family val="2"/>
      </rPr>
      <t>El proveedor deberá brindar garantía sin costo alguno de tres meses y asumirá la responsabilidad a que hubiere lugar por mantenimiento preventivo, correctivo, contados a partir de la fecha de entrega y puesta en funcionamiento de los Equipos de la Unidad Agroambiental el Tibar de la Seccional Ubate de la Universidad de Cundinamarca.</t>
    </r>
  </si>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</sst>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A6" zoomScale="70" zoomScaleNormal="70" zoomScaleSheetLayoutView="90" zoomScalePageLayoutView="55" workbookViewId="0">
      <selection activeCell="B19" sqref="B19"/>
    </sheetView>
  </sheetViews>
  <sheetFormatPr baseColWidth="10" defaultRowHeight="15" x14ac:dyDescent="0.25"/>
  <cols>
    <col min="1" max="1" width="10.7109375" style="16" customWidth="1"/>
    <col min="2" max="2" width="47.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9" t="s">
        <v>36</v>
      </c>
    </row>
    <row r="8" spans="1:12" x14ac:dyDescent="0.25">
      <c r="A8" s="20" t="s">
        <v>35</v>
      </c>
    </row>
    <row r="9" spans="1:12" ht="25.5" customHeight="1" x14ac:dyDescent="0.25">
      <c r="A9" s="53" t="s">
        <v>34</v>
      </c>
      <c r="B9" s="53"/>
      <c r="C9" s="21"/>
      <c r="E9" s="22" t="s">
        <v>21</v>
      </c>
      <c r="F9" s="55"/>
      <c r="G9" s="56"/>
      <c r="I9" s="23" t="s">
        <v>16</v>
      </c>
      <c r="J9" s="57"/>
      <c r="K9" s="58"/>
    </row>
    <row r="10" spans="1:12" ht="15.75" thickBot="1" x14ac:dyDescent="0.3">
      <c r="A10" s="21"/>
      <c r="B10" s="21"/>
      <c r="C10" s="21"/>
      <c r="E10" s="24"/>
      <c r="F10" s="24"/>
      <c r="G10" s="24"/>
      <c r="I10" s="25"/>
      <c r="J10" s="26"/>
      <c r="K10" s="26"/>
    </row>
    <row r="11" spans="1:12" ht="30.75" customHeight="1" thickBot="1" x14ac:dyDescent="0.3">
      <c r="A11" s="42" t="s">
        <v>28</v>
      </c>
      <c r="B11" s="43"/>
      <c r="C11" s="27"/>
      <c r="D11" s="38" t="s">
        <v>17</v>
      </c>
      <c r="E11" s="39"/>
      <c r="F11" s="39"/>
      <c r="G11" s="40"/>
      <c r="H11" s="35"/>
      <c r="I11" s="25"/>
    </row>
    <row r="12" spans="1:12" ht="15.75" thickBot="1" x14ac:dyDescent="0.3">
      <c r="A12" s="44"/>
      <c r="B12" s="45"/>
      <c r="C12" s="27"/>
      <c r="D12" s="28"/>
      <c r="E12" s="24"/>
      <c r="F12" s="24"/>
      <c r="G12" s="24"/>
      <c r="I12" s="25"/>
    </row>
    <row r="13" spans="1:12" ht="30" customHeight="1" thickBot="1" x14ac:dyDescent="0.3">
      <c r="A13" s="44"/>
      <c r="B13" s="45"/>
      <c r="C13" s="27"/>
      <c r="D13" s="38" t="s">
        <v>18</v>
      </c>
      <c r="E13" s="39"/>
      <c r="F13" s="39"/>
      <c r="G13" s="40"/>
      <c r="H13" s="35"/>
      <c r="I13" s="25"/>
    </row>
    <row r="14" spans="1:12" ht="18.75" customHeight="1" thickBot="1" x14ac:dyDescent="0.3">
      <c r="A14" s="44"/>
      <c r="B14" s="45"/>
      <c r="C14" s="27"/>
      <c r="E14" s="24"/>
      <c r="F14" s="24"/>
      <c r="G14" s="24"/>
      <c r="I14" s="25"/>
    </row>
    <row r="15" spans="1:12" ht="24" customHeight="1" thickBot="1" x14ac:dyDescent="0.3">
      <c r="A15" s="46"/>
      <c r="B15" s="47"/>
      <c r="C15" s="27"/>
      <c r="D15" s="38" t="s">
        <v>22</v>
      </c>
      <c r="E15" s="39"/>
      <c r="F15" s="39"/>
      <c r="G15" s="40"/>
      <c r="H15" s="35"/>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188.25" customHeight="1" x14ac:dyDescent="0.2">
      <c r="A19" s="7">
        <v>1</v>
      </c>
      <c r="B19" s="32" t="s">
        <v>64</v>
      </c>
      <c r="C19" s="13"/>
      <c r="D19" s="33">
        <v>1</v>
      </c>
      <c r="E19" s="7" t="s">
        <v>38</v>
      </c>
      <c r="F19" s="14"/>
      <c r="G19" s="15">
        <v>0</v>
      </c>
      <c r="H19" s="1">
        <f>+ROUND(F19*G19,0)</f>
        <v>0</v>
      </c>
      <c r="I19" s="1">
        <f>ROUND(F19+H19,0)</f>
        <v>0</v>
      </c>
      <c r="J19" s="1">
        <f>ROUND(F19*D19,0)</f>
        <v>0</v>
      </c>
      <c r="K19" s="1">
        <f>ROUND(J19*G19,0)</f>
        <v>0</v>
      </c>
      <c r="L19" s="2">
        <f>ROUND(J19+K19,0)</f>
        <v>0</v>
      </c>
    </row>
    <row r="20" spans="1:12" s="31" customFormat="1" ht="189" customHeight="1" x14ac:dyDescent="0.2">
      <c r="A20" s="7">
        <v>2</v>
      </c>
      <c r="B20" s="32" t="s">
        <v>65</v>
      </c>
      <c r="C20" s="13"/>
      <c r="D20" s="33">
        <v>1</v>
      </c>
      <c r="E20" s="7" t="s">
        <v>38</v>
      </c>
      <c r="F20" s="14"/>
      <c r="G20" s="15">
        <v>0</v>
      </c>
      <c r="H20" s="1">
        <f t="shared" ref="H20:H47" si="0">+ROUND(F20*G20,0)</f>
        <v>0</v>
      </c>
      <c r="I20" s="1">
        <f t="shared" ref="I20:I47" si="1">ROUND(F20+H20,0)</f>
        <v>0</v>
      </c>
      <c r="J20" s="1">
        <f t="shared" ref="J20:J47" si="2">ROUND(F20*D20,0)</f>
        <v>0</v>
      </c>
      <c r="K20" s="1">
        <f t="shared" ref="K20:K47" si="3">ROUND(J20*G20,0)</f>
        <v>0</v>
      </c>
      <c r="L20" s="2">
        <f t="shared" ref="L20:L47" si="4">ROUND(J20+K20,0)</f>
        <v>0</v>
      </c>
    </row>
    <row r="21" spans="1:12" s="31" customFormat="1" ht="190.5" customHeight="1" x14ac:dyDescent="0.2">
      <c r="A21" s="7">
        <v>3</v>
      </c>
      <c r="B21" s="32" t="s">
        <v>66</v>
      </c>
      <c r="C21" s="13"/>
      <c r="D21" s="33">
        <v>1</v>
      </c>
      <c r="E21" s="7" t="s">
        <v>38</v>
      </c>
      <c r="F21" s="14"/>
      <c r="G21" s="15">
        <v>0</v>
      </c>
      <c r="H21" s="1">
        <f t="shared" si="0"/>
        <v>0</v>
      </c>
      <c r="I21" s="1">
        <f t="shared" si="1"/>
        <v>0</v>
      </c>
      <c r="J21" s="1">
        <f t="shared" si="2"/>
        <v>0</v>
      </c>
      <c r="K21" s="1">
        <f t="shared" si="3"/>
        <v>0</v>
      </c>
      <c r="L21" s="2">
        <f t="shared" si="4"/>
        <v>0</v>
      </c>
    </row>
    <row r="22" spans="1:12" s="31" customFormat="1" ht="190.5" customHeight="1" x14ac:dyDescent="0.2">
      <c r="A22" s="7">
        <v>4</v>
      </c>
      <c r="B22" s="32" t="s">
        <v>67</v>
      </c>
      <c r="C22" s="13"/>
      <c r="D22" s="33">
        <v>1</v>
      </c>
      <c r="E22" s="7" t="s">
        <v>38</v>
      </c>
      <c r="F22" s="14"/>
      <c r="G22" s="15">
        <v>0</v>
      </c>
      <c r="H22" s="1">
        <f t="shared" si="0"/>
        <v>0</v>
      </c>
      <c r="I22" s="1">
        <f t="shared" si="1"/>
        <v>0</v>
      </c>
      <c r="J22" s="1">
        <f t="shared" si="2"/>
        <v>0</v>
      </c>
      <c r="K22" s="1">
        <f t="shared" si="3"/>
        <v>0</v>
      </c>
      <c r="L22" s="2">
        <f t="shared" si="4"/>
        <v>0</v>
      </c>
    </row>
    <row r="23" spans="1:12" s="31" customFormat="1" ht="142.5" x14ac:dyDescent="0.2">
      <c r="A23" s="7">
        <v>5</v>
      </c>
      <c r="B23" s="32" t="s">
        <v>39</v>
      </c>
      <c r="C23" s="13"/>
      <c r="D23" s="33">
        <v>1</v>
      </c>
      <c r="E23" s="7" t="s">
        <v>38</v>
      </c>
      <c r="F23" s="14"/>
      <c r="G23" s="15">
        <v>0</v>
      </c>
      <c r="H23" s="1">
        <f t="shared" si="0"/>
        <v>0</v>
      </c>
      <c r="I23" s="1">
        <f t="shared" si="1"/>
        <v>0</v>
      </c>
      <c r="J23" s="1">
        <f t="shared" si="2"/>
        <v>0</v>
      </c>
      <c r="K23" s="1">
        <f t="shared" si="3"/>
        <v>0</v>
      </c>
      <c r="L23" s="2">
        <f t="shared" si="4"/>
        <v>0</v>
      </c>
    </row>
    <row r="24" spans="1:12" s="31" customFormat="1" ht="142.5" x14ac:dyDescent="0.2">
      <c r="A24" s="7">
        <v>6</v>
      </c>
      <c r="B24" s="32" t="s">
        <v>40</v>
      </c>
      <c r="C24" s="13"/>
      <c r="D24" s="33">
        <v>1</v>
      </c>
      <c r="E24" s="7" t="s">
        <v>38</v>
      </c>
      <c r="F24" s="14"/>
      <c r="G24" s="15">
        <v>0</v>
      </c>
      <c r="H24" s="1">
        <f t="shared" si="0"/>
        <v>0</v>
      </c>
      <c r="I24" s="1">
        <f t="shared" si="1"/>
        <v>0</v>
      </c>
      <c r="J24" s="1">
        <f t="shared" si="2"/>
        <v>0</v>
      </c>
      <c r="K24" s="1">
        <f t="shared" si="3"/>
        <v>0</v>
      </c>
      <c r="L24" s="2">
        <f t="shared" si="4"/>
        <v>0</v>
      </c>
    </row>
    <row r="25" spans="1:12" s="31" customFormat="1" ht="128.25" x14ac:dyDescent="0.2">
      <c r="A25" s="7">
        <v>7</v>
      </c>
      <c r="B25" s="32" t="s">
        <v>41</v>
      </c>
      <c r="C25" s="13"/>
      <c r="D25" s="33">
        <v>1</v>
      </c>
      <c r="E25" s="7" t="s">
        <v>38</v>
      </c>
      <c r="F25" s="14"/>
      <c r="G25" s="15">
        <v>0</v>
      </c>
      <c r="H25" s="1">
        <f t="shared" si="0"/>
        <v>0</v>
      </c>
      <c r="I25" s="1">
        <f t="shared" si="1"/>
        <v>0</v>
      </c>
      <c r="J25" s="1">
        <f t="shared" si="2"/>
        <v>0</v>
      </c>
      <c r="K25" s="1">
        <f t="shared" si="3"/>
        <v>0</v>
      </c>
      <c r="L25" s="2">
        <f t="shared" si="4"/>
        <v>0</v>
      </c>
    </row>
    <row r="26" spans="1:12" s="31" customFormat="1" ht="260.25" customHeight="1" x14ac:dyDescent="0.2">
      <c r="A26" s="7">
        <v>8</v>
      </c>
      <c r="B26" s="32" t="s">
        <v>42</v>
      </c>
      <c r="C26" s="13"/>
      <c r="D26" s="33">
        <v>1</v>
      </c>
      <c r="E26" s="7" t="s">
        <v>38</v>
      </c>
      <c r="F26" s="14"/>
      <c r="G26" s="15">
        <v>0</v>
      </c>
      <c r="H26" s="1">
        <f t="shared" si="0"/>
        <v>0</v>
      </c>
      <c r="I26" s="1">
        <f t="shared" si="1"/>
        <v>0</v>
      </c>
      <c r="J26" s="1">
        <f t="shared" si="2"/>
        <v>0</v>
      </c>
      <c r="K26" s="1">
        <f t="shared" si="3"/>
        <v>0</v>
      </c>
      <c r="L26" s="2">
        <f t="shared" si="4"/>
        <v>0</v>
      </c>
    </row>
    <row r="27" spans="1:12" s="31" customFormat="1" ht="171" x14ac:dyDescent="0.2">
      <c r="A27" s="7">
        <v>9</v>
      </c>
      <c r="B27" s="32" t="s">
        <v>43</v>
      </c>
      <c r="C27" s="13"/>
      <c r="D27" s="33">
        <v>1</v>
      </c>
      <c r="E27" s="7" t="s">
        <v>38</v>
      </c>
      <c r="F27" s="14"/>
      <c r="G27" s="15">
        <v>0</v>
      </c>
      <c r="H27" s="1">
        <f t="shared" si="0"/>
        <v>0</v>
      </c>
      <c r="I27" s="1">
        <f t="shared" si="1"/>
        <v>0</v>
      </c>
      <c r="J27" s="1">
        <f t="shared" si="2"/>
        <v>0</v>
      </c>
      <c r="K27" s="1">
        <f t="shared" si="3"/>
        <v>0</v>
      </c>
      <c r="L27" s="2">
        <f t="shared" si="4"/>
        <v>0</v>
      </c>
    </row>
    <row r="28" spans="1:12" s="31" customFormat="1" ht="142.5" x14ac:dyDescent="0.2">
      <c r="A28" s="7">
        <v>10</v>
      </c>
      <c r="B28" s="32" t="s">
        <v>44</v>
      </c>
      <c r="C28" s="13"/>
      <c r="D28" s="33">
        <v>1</v>
      </c>
      <c r="E28" s="7" t="s">
        <v>38</v>
      </c>
      <c r="F28" s="14"/>
      <c r="G28" s="15">
        <v>0</v>
      </c>
      <c r="H28" s="1">
        <f t="shared" si="0"/>
        <v>0</v>
      </c>
      <c r="I28" s="1">
        <f t="shared" si="1"/>
        <v>0</v>
      </c>
      <c r="J28" s="1">
        <f t="shared" si="2"/>
        <v>0</v>
      </c>
      <c r="K28" s="1">
        <f t="shared" si="3"/>
        <v>0</v>
      </c>
      <c r="L28" s="2">
        <f t="shared" si="4"/>
        <v>0</v>
      </c>
    </row>
    <row r="29" spans="1:12" s="31" customFormat="1" ht="156.75" x14ac:dyDescent="0.2">
      <c r="A29" s="7">
        <v>11</v>
      </c>
      <c r="B29" s="32" t="s">
        <v>45</v>
      </c>
      <c r="C29" s="13"/>
      <c r="D29" s="33">
        <v>1</v>
      </c>
      <c r="E29" s="7" t="s">
        <v>38</v>
      </c>
      <c r="F29" s="14"/>
      <c r="G29" s="15">
        <v>0</v>
      </c>
      <c r="H29" s="1">
        <f t="shared" si="0"/>
        <v>0</v>
      </c>
      <c r="I29" s="1">
        <f t="shared" si="1"/>
        <v>0</v>
      </c>
      <c r="J29" s="1">
        <f t="shared" si="2"/>
        <v>0</v>
      </c>
      <c r="K29" s="1">
        <f t="shared" si="3"/>
        <v>0</v>
      </c>
      <c r="L29" s="2">
        <f t="shared" si="4"/>
        <v>0</v>
      </c>
    </row>
    <row r="30" spans="1:12" s="31" customFormat="1" ht="156.75" x14ac:dyDescent="0.2">
      <c r="A30" s="7">
        <v>12</v>
      </c>
      <c r="B30" s="32" t="s">
        <v>46</v>
      </c>
      <c r="C30" s="13"/>
      <c r="D30" s="33">
        <v>1</v>
      </c>
      <c r="E30" s="7" t="s">
        <v>38</v>
      </c>
      <c r="F30" s="14"/>
      <c r="G30" s="15">
        <v>0</v>
      </c>
      <c r="H30" s="1">
        <f t="shared" si="0"/>
        <v>0</v>
      </c>
      <c r="I30" s="1">
        <f t="shared" si="1"/>
        <v>0</v>
      </c>
      <c r="J30" s="1">
        <f t="shared" si="2"/>
        <v>0</v>
      </c>
      <c r="K30" s="1">
        <f t="shared" si="3"/>
        <v>0</v>
      </c>
      <c r="L30" s="2">
        <f t="shared" si="4"/>
        <v>0</v>
      </c>
    </row>
    <row r="31" spans="1:12" s="31" customFormat="1" ht="156.75" x14ac:dyDescent="0.2">
      <c r="A31" s="7">
        <v>13</v>
      </c>
      <c r="B31" s="32" t="s">
        <v>47</v>
      </c>
      <c r="C31" s="13"/>
      <c r="D31" s="33">
        <v>1</v>
      </c>
      <c r="E31" s="7" t="s">
        <v>38</v>
      </c>
      <c r="F31" s="14"/>
      <c r="G31" s="15">
        <v>0</v>
      </c>
      <c r="H31" s="1">
        <f t="shared" si="0"/>
        <v>0</v>
      </c>
      <c r="I31" s="1">
        <f t="shared" si="1"/>
        <v>0</v>
      </c>
      <c r="J31" s="1">
        <f t="shared" si="2"/>
        <v>0</v>
      </c>
      <c r="K31" s="1">
        <f t="shared" si="3"/>
        <v>0</v>
      </c>
      <c r="L31" s="2">
        <f t="shared" si="4"/>
        <v>0</v>
      </c>
    </row>
    <row r="32" spans="1:12" s="31" customFormat="1" ht="156.75" x14ac:dyDescent="0.2">
      <c r="A32" s="7">
        <v>14</v>
      </c>
      <c r="B32" s="32" t="s">
        <v>48</v>
      </c>
      <c r="C32" s="13"/>
      <c r="D32" s="33">
        <v>1</v>
      </c>
      <c r="E32" s="7" t="s">
        <v>38</v>
      </c>
      <c r="F32" s="14"/>
      <c r="G32" s="15">
        <v>0</v>
      </c>
      <c r="H32" s="1">
        <f t="shared" si="0"/>
        <v>0</v>
      </c>
      <c r="I32" s="1">
        <f t="shared" si="1"/>
        <v>0</v>
      </c>
      <c r="J32" s="1">
        <f t="shared" si="2"/>
        <v>0</v>
      </c>
      <c r="K32" s="1">
        <f t="shared" si="3"/>
        <v>0</v>
      </c>
      <c r="L32" s="2">
        <f t="shared" si="4"/>
        <v>0</v>
      </c>
    </row>
    <row r="33" spans="1:12" s="31" customFormat="1" ht="156.75" x14ac:dyDescent="0.2">
      <c r="A33" s="7">
        <v>15</v>
      </c>
      <c r="B33" s="32" t="s">
        <v>49</v>
      </c>
      <c r="C33" s="13"/>
      <c r="D33" s="33">
        <v>1</v>
      </c>
      <c r="E33" s="7" t="s">
        <v>38</v>
      </c>
      <c r="F33" s="14"/>
      <c r="G33" s="15">
        <v>0</v>
      </c>
      <c r="H33" s="1">
        <f t="shared" si="0"/>
        <v>0</v>
      </c>
      <c r="I33" s="1">
        <f t="shared" si="1"/>
        <v>0</v>
      </c>
      <c r="J33" s="1">
        <f t="shared" si="2"/>
        <v>0</v>
      </c>
      <c r="K33" s="1">
        <f t="shared" si="3"/>
        <v>0</v>
      </c>
      <c r="L33" s="2">
        <f t="shared" si="4"/>
        <v>0</v>
      </c>
    </row>
    <row r="34" spans="1:12" s="31" customFormat="1" ht="156.75" x14ac:dyDescent="0.2">
      <c r="A34" s="7">
        <v>16</v>
      </c>
      <c r="B34" s="32" t="s">
        <v>50</v>
      </c>
      <c r="C34" s="13"/>
      <c r="D34" s="33">
        <v>1</v>
      </c>
      <c r="E34" s="7" t="s">
        <v>38</v>
      </c>
      <c r="F34" s="14"/>
      <c r="G34" s="15">
        <v>0</v>
      </c>
      <c r="H34" s="1">
        <f t="shared" si="0"/>
        <v>0</v>
      </c>
      <c r="I34" s="1">
        <f t="shared" si="1"/>
        <v>0</v>
      </c>
      <c r="J34" s="1">
        <f t="shared" si="2"/>
        <v>0</v>
      </c>
      <c r="K34" s="1">
        <f t="shared" si="3"/>
        <v>0</v>
      </c>
      <c r="L34" s="2">
        <f t="shared" si="4"/>
        <v>0</v>
      </c>
    </row>
    <row r="35" spans="1:12" s="31" customFormat="1" ht="156.75" x14ac:dyDescent="0.2">
      <c r="A35" s="7">
        <v>17</v>
      </c>
      <c r="B35" s="32" t="s">
        <v>51</v>
      </c>
      <c r="C35" s="13"/>
      <c r="D35" s="33">
        <v>1</v>
      </c>
      <c r="E35" s="7" t="s">
        <v>38</v>
      </c>
      <c r="F35" s="14"/>
      <c r="G35" s="15">
        <v>0</v>
      </c>
      <c r="H35" s="1">
        <f t="shared" si="0"/>
        <v>0</v>
      </c>
      <c r="I35" s="1">
        <f t="shared" si="1"/>
        <v>0</v>
      </c>
      <c r="J35" s="1">
        <f t="shared" si="2"/>
        <v>0</v>
      </c>
      <c r="K35" s="1">
        <f t="shared" si="3"/>
        <v>0</v>
      </c>
      <c r="L35" s="2">
        <f t="shared" si="4"/>
        <v>0</v>
      </c>
    </row>
    <row r="36" spans="1:12" s="31" customFormat="1" ht="356.25" x14ac:dyDescent="0.2">
      <c r="A36" s="7">
        <v>18</v>
      </c>
      <c r="B36" s="32" t="s">
        <v>52</v>
      </c>
      <c r="C36" s="13"/>
      <c r="D36" s="33">
        <v>1</v>
      </c>
      <c r="E36" s="7" t="s">
        <v>38</v>
      </c>
      <c r="F36" s="14"/>
      <c r="G36" s="15">
        <v>0</v>
      </c>
      <c r="H36" s="1">
        <f t="shared" si="0"/>
        <v>0</v>
      </c>
      <c r="I36" s="1">
        <f t="shared" si="1"/>
        <v>0</v>
      </c>
      <c r="J36" s="1">
        <f t="shared" si="2"/>
        <v>0</v>
      </c>
      <c r="K36" s="1">
        <f t="shared" si="3"/>
        <v>0</v>
      </c>
      <c r="L36" s="2">
        <f t="shared" si="4"/>
        <v>0</v>
      </c>
    </row>
    <row r="37" spans="1:12" s="31" customFormat="1" ht="356.25" x14ac:dyDescent="0.2">
      <c r="A37" s="7">
        <v>19</v>
      </c>
      <c r="B37" s="32" t="s">
        <v>53</v>
      </c>
      <c r="C37" s="13"/>
      <c r="D37" s="33">
        <v>1</v>
      </c>
      <c r="E37" s="7" t="s">
        <v>38</v>
      </c>
      <c r="F37" s="14"/>
      <c r="G37" s="15">
        <v>0</v>
      </c>
      <c r="H37" s="1">
        <f t="shared" si="0"/>
        <v>0</v>
      </c>
      <c r="I37" s="1">
        <f t="shared" si="1"/>
        <v>0</v>
      </c>
      <c r="J37" s="1">
        <f t="shared" si="2"/>
        <v>0</v>
      </c>
      <c r="K37" s="1">
        <f t="shared" si="3"/>
        <v>0</v>
      </c>
      <c r="L37" s="2">
        <f t="shared" si="4"/>
        <v>0</v>
      </c>
    </row>
    <row r="38" spans="1:12" s="31" customFormat="1" ht="356.25" x14ac:dyDescent="0.2">
      <c r="A38" s="7">
        <v>20</v>
      </c>
      <c r="B38" s="32" t="s">
        <v>54</v>
      </c>
      <c r="C38" s="13"/>
      <c r="D38" s="33">
        <v>1</v>
      </c>
      <c r="E38" s="7" t="s">
        <v>38</v>
      </c>
      <c r="F38" s="14"/>
      <c r="G38" s="15">
        <v>0</v>
      </c>
      <c r="H38" s="1">
        <f t="shared" si="0"/>
        <v>0</v>
      </c>
      <c r="I38" s="1">
        <f t="shared" si="1"/>
        <v>0</v>
      </c>
      <c r="J38" s="1">
        <f t="shared" si="2"/>
        <v>0</v>
      </c>
      <c r="K38" s="1">
        <f t="shared" si="3"/>
        <v>0</v>
      </c>
      <c r="L38" s="2">
        <f t="shared" si="4"/>
        <v>0</v>
      </c>
    </row>
    <row r="39" spans="1:12" s="31" customFormat="1" ht="142.5" x14ac:dyDescent="0.2">
      <c r="A39" s="7">
        <v>21</v>
      </c>
      <c r="B39" s="32" t="s">
        <v>55</v>
      </c>
      <c r="C39" s="13"/>
      <c r="D39" s="33">
        <v>1</v>
      </c>
      <c r="E39" s="7" t="s">
        <v>38</v>
      </c>
      <c r="F39" s="14"/>
      <c r="G39" s="15">
        <v>0</v>
      </c>
      <c r="H39" s="1">
        <f t="shared" si="0"/>
        <v>0</v>
      </c>
      <c r="I39" s="1">
        <f t="shared" si="1"/>
        <v>0</v>
      </c>
      <c r="J39" s="1">
        <f t="shared" si="2"/>
        <v>0</v>
      </c>
      <c r="K39" s="1">
        <f t="shared" si="3"/>
        <v>0</v>
      </c>
      <c r="L39" s="2">
        <f t="shared" si="4"/>
        <v>0</v>
      </c>
    </row>
    <row r="40" spans="1:12" s="31" customFormat="1" ht="114" x14ac:dyDescent="0.2">
      <c r="A40" s="7">
        <v>22</v>
      </c>
      <c r="B40" s="32" t="s">
        <v>56</v>
      </c>
      <c r="C40" s="13"/>
      <c r="D40" s="33">
        <v>1</v>
      </c>
      <c r="E40" s="7" t="s">
        <v>38</v>
      </c>
      <c r="F40" s="14"/>
      <c r="G40" s="15">
        <v>0</v>
      </c>
      <c r="H40" s="1">
        <f t="shared" si="0"/>
        <v>0</v>
      </c>
      <c r="I40" s="1">
        <f t="shared" si="1"/>
        <v>0</v>
      </c>
      <c r="J40" s="1">
        <f t="shared" si="2"/>
        <v>0</v>
      </c>
      <c r="K40" s="1">
        <f t="shared" si="3"/>
        <v>0</v>
      </c>
      <c r="L40" s="2">
        <f t="shared" si="4"/>
        <v>0</v>
      </c>
    </row>
    <row r="41" spans="1:12" s="31" customFormat="1" ht="114" x14ac:dyDescent="0.2">
      <c r="A41" s="7">
        <v>23</v>
      </c>
      <c r="B41" s="32" t="s">
        <v>57</v>
      </c>
      <c r="C41" s="13"/>
      <c r="D41" s="33">
        <v>1</v>
      </c>
      <c r="E41" s="7" t="s">
        <v>38</v>
      </c>
      <c r="F41" s="14"/>
      <c r="G41" s="15">
        <v>0</v>
      </c>
      <c r="H41" s="1">
        <f t="shared" si="0"/>
        <v>0</v>
      </c>
      <c r="I41" s="1">
        <f t="shared" si="1"/>
        <v>0</v>
      </c>
      <c r="J41" s="1">
        <f t="shared" si="2"/>
        <v>0</v>
      </c>
      <c r="K41" s="1">
        <f t="shared" si="3"/>
        <v>0</v>
      </c>
      <c r="L41" s="2">
        <f t="shared" si="4"/>
        <v>0</v>
      </c>
    </row>
    <row r="42" spans="1:12" s="31" customFormat="1" ht="128.25" x14ac:dyDescent="0.2">
      <c r="A42" s="7">
        <v>24</v>
      </c>
      <c r="B42" s="32" t="s">
        <v>58</v>
      </c>
      <c r="C42" s="13"/>
      <c r="D42" s="33">
        <v>1</v>
      </c>
      <c r="E42" s="7" t="s">
        <v>38</v>
      </c>
      <c r="F42" s="14"/>
      <c r="G42" s="15">
        <v>0</v>
      </c>
      <c r="H42" s="1">
        <f t="shared" si="0"/>
        <v>0</v>
      </c>
      <c r="I42" s="1">
        <f t="shared" si="1"/>
        <v>0</v>
      </c>
      <c r="J42" s="1">
        <f t="shared" si="2"/>
        <v>0</v>
      </c>
      <c r="K42" s="1">
        <f t="shared" si="3"/>
        <v>0</v>
      </c>
      <c r="L42" s="2">
        <f t="shared" si="4"/>
        <v>0</v>
      </c>
    </row>
    <row r="43" spans="1:12" s="31" customFormat="1" ht="128.25" x14ac:dyDescent="0.2">
      <c r="A43" s="7">
        <v>25</v>
      </c>
      <c r="B43" s="32" t="s">
        <v>59</v>
      </c>
      <c r="C43" s="13"/>
      <c r="D43" s="33">
        <v>1</v>
      </c>
      <c r="E43" s="7" t="s">
        <v>38</v>
      </c>
      <c r="F43" s="14"/>
      <c r="G43" s="15">
        <v>0</v>
      </c>
      <c r="H43" s="1">
        <f t="shared" si="0"/>
        <v>0</v>
      </c>
      <c r="I43" s="1">
        <f t="shared" si="1"/>
        <v>0</v>
      </c>
      <c r="J43" s="1">
        <f t="shared" si="2"/>
        <v>0</v>
      </c>
      <c r="K43" s="1">
        <f t="shared" si="3"/>
        <v>0</v>
      </c>
      <c r="L43" s="2">
        <f t="shared" si="4"/>
        <v>0</v>
      </c>
    </row>
    <row r="44" spans="1:12" s="31" customFormat="1" ht="99.75" x14ac:dyDescent="0.2">
      <c r="A44" s="7">
        <v>26</v>
      </c>
      <c r="B44" s="32" t="s">
        <v>60</v>
      </c>
      <c r="C44" s="13"/>
      <c r="D44" s="33">
        <v>1</v>
      </c>
      <c r="E44" s="7" t="s">
        <v>38</v>
      </c>
      <c r="F44" s="14"/>
      <c r="G44" s="15">
        <v>0</v>
      </c>
      <c r="H44" s="1">
        <f t="shared" si="0"/>
        <v>0</v>
      </c>
      <c r="I44" s="1">
        <f t="shared" si="1"/>
        <v>0</v>
      </c>
      <c r="J44" s="1">
        <f t="shared" si="2"/>
        <v>0</v>
      </c>
      <c r="K44" s="1">
        <f t="shared" si="3"/>
        <v>0</v>
      </c>
      <c r="L44" s="2">
        <f t="shared" si="4"/>
        <v>0</v>
      </c>
    </row>
    <row r="45" spans="1:12" s="31" customFormat="1" ht="128.25" x14ac:dyDescent="0.2">
      <c r="A45" s="7">
        <v>27</v>
      </c>
      <c r="B45" s="32" t="s">
        <v>61</v>
      </c>
      <c r="C45" s="13"/>
      <c r="D45" s="33">
        <v>1</v>
      </c>
      <c r="E45" s="7" t="s">
        <v>38</v>
      </c>
      <c r="F45" s="14"/>
      <c r="G45" s="15">
        <v>0</v>
      </c>
      <c r="H45" s="1">
        <f t="shared" si="0"/>
        <v>0</v>
      </c>
      <c r="I45" s="1">
        <f t="shared" si="1"/>
        <v>0</v>
      </c>
      <c r="J45" s="1">
        <f t="shared" si="2"/>
        <v>0</v>
      </c>
      <c r="K45" s="1">
        <f t="shared" si="3"/>
        <v>0</v>
      </c>
      <c r="L45" s="2">
        <f t="shared" si="4"/>
        <v>0</v>
      </c>
    </row>
    <row r="46" spans="1:12" s="31" customFormat="1" ht="142.5" x14ac:dyDescent="0.2">
      <c r="A46" s="7">
        <v>28</v>
      </c>
      <c r="B46" s="32" t="s">
        <v>62</v>
      </c>
      <c r="C46" s="13"/>
      <c r="D46" s="33">
        <v>1</v>
      </c>
      <c r="E46" s="7" t="s">
        <v>38</v>
      </c>
      <c r="F46" s="14"/>
      <c r="G46" s="15">
        <v>0</v>
      </c>
      <c r="H46" s="1">
        <f t="shared" si="0"/>
        <v>0</v>
      </c>
      <c r="I46" s="1">
        <f t="shared" si="1"/>
        <v>0</v>
      </c>
      <c r="J46" s="1">
        <f t="shared" si="2"/>
        <v>0</v>
      </c>
      <c r="K46" s="1">
        <f t="shared" si="3"/>
        <v>0</v>
      </c>
      <c r="L46" s="2">
        <f t="shared" si="4"/>
        <v>0</v>
      </c>
    </row>
    <row r="47" spans="1:12" s="31" customFormat="1" ht="142.5" x14ac:dyDescent="0.2">
      <c r="A47" s="7">
        <v>29</v>
      </c>
      <c r="B47" s="32" t="s">
        <v>63</v>
      </c>
      <c r="C47" s="13"/>
      <c r="D47" s="33">
        <v>1</v>
      </c>
      <c r="E47" s="7" t="s">
        <v>38</v>
      </c>
      <c r="F47" s="14"/>
      <c r="G47" s="15">
        <v>0</v>
      </c>
      <c r="H47" s="1">
        <f t="shared" si="0"/>
        <v>0</v>
      </c>
      <c r="I47" s="1">
        <f t="shared" si="1"/>
        <v>0</v>
      </c>
      <c r="J47" s="1">
        <f t="shared" si="2"/>
        <v>0</v>
      </c>
      <c r="K47" s="1">
        <f t="shared" si="3"/>
        <v>0</v>
      </c>
      <c r="L47" s="2">
        <f t="shared" si="4"/>
        <v>0</v>
      </c>
    </row>
    <row r="48" spans="1:12" s="31" customFormat="1" ht="42" customHeight="1" thickBot="1" x14ac:dyDescent="0.25">
      <c r="A48" s="27"/>
      <c r="B48" s="61" t="s">
        <v>68</v>
      </c>
      <c r="C48" s="61"/>
      <c r="D48" s="61"/>
      <c r="E48" s="61"/>
      <c r="F48" s="61"/>
      <c r="G48" s="61"/>
      <c r="H48" s="61"/>
      <c r="I48" s="61"/>
      <c r="J48" s="62"/>
      <c r="K48" s="8" t="s">
        <v>23</v>
      </c>
      <c r="L48" s="4">
        <f>SUMIF(G:G,0%,J:J)</f>
        <v>0</v>
      </c>
    </row>
    <row r="49" spans="1:12" s="31" customFormat="1" ht="29.25" customHeight="1" thickBot="1" x14ac:dyDescent="0.25">
      <c r="A49" s="50" t="s">
        <v>25</v>
      </c>
      <c r="B49" s="51"/>
      <c r="C49" s="51"/>
      <c r="D49" s="51"/>
      <c r="E49" s="51"/>
      <c r="F49" s="51"/>
      <c r="G49" s="51"/>
      <c r="H49" s="51"/>
      <c r="I49" s="51"/>
      <c r="J49" s="52"/>
      <c r="K49" s="12" t="s">
        <v>10</v>
      </c>
      <c r="L49" s="4">
        <f>SUMIF(G:G,5%,J:J)</f>
        <v>0</v>
      </c>
    </row>
    <row r="50" spans="1:12" s="31" customFormat="1" ht="77.25" customHeight="1" x14ac:dyDescent="0.2">
      <c r="A50" s="48" t="s">
        <v>69</v>
      </c>
      <c r="B50" s="48"/>
      <c r="C50" s="48"/>
      <c r="D50" s="48"/>
      <c r="E50" s="48"/>
      <c r="F50" s="48"/>
      <c r="G50" s="48"/>
      <c r="H50" s="48"/>
      <c r="I50" s="48"/>
      <c r="J50" s="48"/>
      <c r="K50" s="8" t="s">
        <v>11</v>
      </c>
      <c r="L50" s="4">
        <f>SUMIF(G:G,19%,J:J)</f>
        <v>0</v>
      </c>
    </row>
    <row r="51" spans="1:12" s="31" customFormat="1" ht="20.25" customHeight="1" x14ac:dyDescent="0.2">
      <c r="A51" s="49"/>
      <c r="B51" s="49"/>
      <c r="C51" s="49"/>
      <c r="D51" s="49"/>
      <c r="E51" s="49"/>
      <c r="F51" s="49"/>
      <c r="G51" s="49"/>
      <c r="H51" s="49"/>
      <c r="I51" s="49"/>
      <c r="J51" s="49"/>
      <c r="K51" s="9" t="s">
        <v>7</v>
      </c>
      <c r="L51" s="5">
        <f>SUM(L48:L50)</f>
        <v>0</v>
      </c>
    </row>
    <row r="52" spans="1:12" s="31" customFormat="1" ht="23.25" customHeight="1" x14ac:dyDescent="0.2">
      <c r="A52" s="49"/>
      <c r="B52" s="49"/>
      <c r="C52" s="49"/>
      <c r="D52" s="49"/>
      <c r="E52" s="49"/>
      <c r="F52" s="49"/>
      <c r="G52" s="49"/>
      <c r="H52" s="49"/>
      <c r="I52" s="49"/>
      <c r="J52" s="49"/>
      <c r="K52" s="10" t="s">
        <v>12</v>
      </c>
      <c r="L52" s="6">
        <f>ROUND(L49*5%,0)</f>
        <v>0</v>
      </c>
    </row>
    <row r="53" spans="1:12" s="31" customFormat="1" x14ac:dyDescent="0.2">
      <c r="A53" s="49"/>
      <c r="B53" s="49"/>
      <c r="C53" s="49"/>
      <c r="D53" s="49"/>
      <c r="E53" s="49"/>
      <c r="F53" s="49"/>
      <c r="G53" s="49"/>
      <c r="H53" s="49"/>
      <c r="I53" s="49"/>
      <c r="J53" s="49"/>
      <c r="K53" s="10" t="s">
        <v>13</v>
      </c>
      <c r="L53" s="4">
        <f>ROUND(L50*19%,0)</f>
        <v>0</v>
      </c>
    </row>
    <row r="54" spans="1:12" s="31" customFormat="1" ht="40.5" customHeight="1" x14ac:dyDescent="0.2">
      <c r="A54" s="49"/>
      <c r="B54" s="49"/>
      <c r="C54" s="49"/>
      <c r="D54" s="49"/>
      <c r="E54" s="49"/>
      <c r="F54" s="49"/>
      <c r="G54" s="49"/>
      <c r="H54" s="49"/>
      <c r="I54" s="49"/>
      <c r="J54" s="49"/>
      <c r="K54" s="9" t="s">
        <v>14</v>
      </c>
      <c r="L54" s="5">
        <f>SUM(L52:L53)</f>
        <v>0</v>
      </c>
    </row>
    <row r="55" spans="1:12" s="31" customFormat="1" ht="59.25" customHeight="1" x14ac:dyDescent="0.2">
      <c r="A55" s="49"/>
      <c r="B55" s="49"/>
      <c r="C55" s="49"/>
      <c r="D55" s="49"/>
      <c r="E55" s="49"/>
      <c r="F55" s="49"/>
      <c r="G55" s="49"/>
      <c r="H55" s="49"/>
      <c r="I55" s="49"/>
      <c r="J55" s="49"/>
      <c r="K55" s="11" t="s">
        <v>15</v>
      </c>
      <c r="L55" s="5">
        <f>+L51+L54</f>
        <v>0</v>
      </c>
    </row>
    <row r="57" spans="1:12" x14ac:dyDescent="0.25">
      <c r="B57" s="36"/>
      <c r="C57" s="36"/>
    </row>
    <row r="58" spans="1:12" x14ac:dyDescent="0.25">
      <c r="B58" s="36"/>
      <c r="C58" s="36"/>
    </row>
    <row r="59" spans="1:12" x14ac:dyDescent="0.25">
      <c r="B59" s="59"/>
      <c r="C59" s="59"/>
    </row>
    <row r="60" spans="1:12" ht="15.75" thickBot="1" x14ac:dyDescent="0.3">
      <c r="B60" s="60"/>
      <c r="C60" s="60"/>
    </row>
    <row r="61" spans="1:12" x14ac:dyDescent="0.25">
      <c r="B61" s="54" t="s">
        <v>20</v>
      </c>
      <c r="C61" s="54"/>
    </row>
    <row r="63" spans="1:12" x14ac:dyDescent="0.25">
      <c r="A63" s="34" t="s">
        <v>37</v>
      </c>
    </row>
  </sheetData>
  <sheetProtection selectLockedCells="1"/>
  <mergeCells count="20">
    <mergeCell ref="A50:J55"/>
    <mergeCell ref="A49:J49"/>
    <mergeCell ref="A9:B9"/>
    <mergeCell ref="B61:C61"/>
    <mergeCell ref="D13:G13"/>
    <mergeCell ref="D15:G15"/>
    <mergeCell ref="F9:G9"/>
    <mergeCell ref="J9:K9"/>
    <mergeCell ref="B59:C60"/>
    <mergeCell ref="B48:J48"/>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47"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2021-09-15T16:41:28Z</dcterms:modified>
</cp:coreProperties>
</file>