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AGOSTO/F-CD-169 MTO EQUIPOS ZIPA/"/>
    </mc:Choice>
  </mc:AlternateContent>
  <xr:revisionPtr revIDLastSave="380" documentId="8_{094BBC75-CE9A-4257-90D4-43A11CE1D40F}" xr6:coauthVersionLast="46" xr6:coauthVersionMax="46" xr10:uidLastSave="{7AC9C6FB-990F-4F0D-A853-7E02B4582E48}"/>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Hoja1!$A$1:$K$71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1" l="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41" i="1"/>
  <c r="I41" i="1"/>
  <c r="J41" i="1"/>
  <c r="K41" i="1"/>
  <c r="H42" i="1"/>
  <c r="I42" i="1"/>
  <c r="J42" i="1"/>
  <c r="K42" i="1"/>
  <c r="H43" i="1"/>
  <c r="I43" i="1"/>
  <c r="J43" i="1"/>
  <c r="K43" i="1"/>
  <c r="H44" i="1"/>
  <c r="I44" i="1"/>
  <c r="J44" i="1"/>
  <c r="K44" i="1"/>
  <c r="H45" i="1"/>
  <c r="I45" i="1"/>
  <c r="J45" i="1"/>
  <c r="K45" i="1"/>
  <c r="H46" i="1"/>
  <c r="I46" i="1"/>
  <c r="J46" i="1"/>
  <c r="K46" i="1"/>
  <c r="H47" i="1"/>
  <c r="I47" i="1"/>
  <c r="J47" i="1"/>
  <c r="K47" i="1"/>
  <c r="H48" i="1"/>
  <c r="I48" i="1"/>
  <c r="J48" i="1"/>
  <c r="K48" i="1"/>
  <c r="H49" i="1"/>
  <c r="I49" i="1"/>
  <c r="J49" i="1"/>
  <c r="K49" i="1"/>
  <c r="H50" i="1"/>
  <c r="I50" i="1"/>
  <c r="J50" i="1"/>
  <c r="K50" i="1"/>
  <c r="H51" i="1"/>
  <c r="I51" i="1"/>
  <c r="J51" i="1"/>
  <c r="K51" i="1"/>
  <c r="H52" i="1"/>
  <c r="I52" i="1"/>
  <c r="J52" i="1"/>
  <c r="K52" i="1"/>
  <c r="H53" i="1"/>
  <c r="I53" i="1"/>
  <c r="J53" i="1"/>
  <c r="K53" i="1"/>
  <c r="H54" i="1"/>
  <c r="I54" i="1"/>
  <c r="J54" i="1"/>
  <c r="K54" i="1"/>
  <c r="I19" i="1"/>
  <c r="H20" i="1"/>
  <c r="I20" i="1"/>
  <c r="J20" i="1" s="1"/>
  <c r="H21" i="1"/>
  <c r="I21" i="1"/>
  <c r="J21" i="1" s="1"/>
  <c r="H22" i="1"/>
  <c r="I22" i="1"/>
  <c r="J22" i="1" s="1"/>
  <c r="H23" i="1"/>
  <c r="I23" i="1"/>
  <c r="J23" i="1" s="1"/>
  <c r="H24" i="1"/>
  <c r="I24" i="1"/>
  <c r="H25" i="1"/>
  <c r="I25" i="1"/>
  <c r="J25" i="1" s="1"/>
  <c r="H26" i="1"/>
  <c r="I26" i="1"/>
  <c r="J26" i="1" s="1"/>
  <c r="H27" i="1"/>
  <c r="I27" i="1"/>
  <c r="J27" i="1" s="1"/>
  <c r="H28" i="1"/>
  <c r="I28" i="1"/>
  <c r="H29" i="1"/>
  <c r="I29" i="1"/>
  <c r="J29" i="1" s="1"/>
  <c r="H30" i="1"/>
  <c r="I30" i="1"/>
  <c r="J30" i="1" s="1"/>
  <c r="H31" i="1"/>
  <c r="I31" i="1"/>
  <c r="J31" i="1" s="1"/>
  <c r="H19" i="1"/>
  <c r="J19" i="1" l="1"/>
  <c r="K19" i="1" s="1"/>
  <c r="K31" i="1"/>
  <c r="K27" i="1"/>
  <c r="K23" i="1"/>
  <c r="J28" i="1"/>
  <c r="K28" i="1" s="1"/>
  <c r="J24" i="1"/>
  <c r="K24" i="1" s="1"/>
  <c r="K20" i="1"/>
  <c r="K21" i="1"/>
  <c r="K25" i="1"/>
  <c r="K29" i="1"/>
  <c r="K30" i="1"/>
  <c r="K26" i="1"/>
  <c r="K22" i="1"/>
  <c r="K57" i="1"/>
  <c r="K60" i="1" s="1"/>
  <c r="K58" i="1" l="1"/>
  <c r="K61" i="1" s="1"/>
  <c r="K56" i="1"/>
  <c r="K62" i="1" l="1"/>
  <c r="K59" i="1"/>
  <c r="K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<sst xmlns="http://schemas.openxmlformats.org/spreadsheetml/2006/main" count="110" uniqueCount="74">
  <si>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</si>
  <si>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</si>
  <si>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</si>
  <si>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</si>
  <si>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</si>
  <si>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</si>
  <si>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</si>
  <si>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</si>
  <si>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</si>
  <si>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</si>
  <si>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</si>
  <si>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</si>
  <si>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</si>
  <si>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</si>
  <si>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</si>
  <si>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</si>
  <si>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</si>
  <si>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</si>
  <si>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</si>
  <si>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</si>
  <si>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</si>
  <si>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</si>
  <si>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</si>
  <si>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</si>
  <si>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</si>
  <si>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</si>
  <si>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</si>
  <si>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</si>
  <si>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</si>
  <si>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</si>
  <si>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</si>
  <si>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</si>
  <si>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</si>
  <si>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</si>
  <si>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</si>
  <si>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</si>
  <si>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</si>
  <si>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</si>
  <si>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PLACA:  44849   NOMBRE DE EQUIPO:  AMPLIFICADOR BAJO ELECTRICO MARCA AMPEG BA-115 HP, 220 WATT 1X15"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</si>
  <si>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55167   NOMBRE DE EQUIPO:  AMPLIFICADOR DE GUITARRA ELECTRICA PROFESIONAL (100 WATTS 2 PARLANTES 12", 2 CANALES) FENDER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</si>
  <si>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55168   NOMBRE DE EQUIPO:  AMPLIFICADOR DE GUITARRA ELECTRICA PROFESIONAL (100 WATTS 2 PARLANTES 12", 2 CANALES) FENDER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</si>
  <si>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44848   NOMBRE DE EQUIPO:  AMPLIFICADOR GUITARRA ELECTRICA FENDER FRONTMAN 212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</si>
  <si>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55166   NOMBRE DE EQUIPO:  AMPLIFICADOR DE GUITARRA ELECTRO ACUSTICA PROFESIONAL (150 WATTS 2 PARLANTES 8", 2 CANALES) FENDER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</si>
  <si>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46171   NOMBRE DE EQUIPO:  CLARINETE BAJO REF: YCL- 221 II MARCA: YAMAHA SERVICIO CORRECTIVO, PREVENTIVO:   CORRECTIVO   DESCRIPCION:  limpieza interior y exterior, Ajuste Tornillos de regulación flojos: Limpieza, lubricación, flojos: Limpieza, lubricación, regulación y puesta a punto, cambio de zapatillas Se debe entregar afinado. Limpieza y desinfección del estuche, paño de limpieza</t>
  </si>
  <si>
    <t>PLACA:  46165   NOMBRE DE EQUIPO:  AMPLIFICADOR PARA BAJO MARSHALL REF: MB 150    SERVICIO CORRECTIVO, PREVENTIVO:   PREVENTIVO   DESCRIPCION:  Mantenimiento general del elemento, donde comprenda la revisión de tarjetas limpieza interior y exterior, limpieza de contactos electrónicos, revisión del parlante, mantenimiento del cono y bobina, soldadura de contactos defectuosas.</t>
  </si>
  <si>
    <t>PLACA:  60300   NOMBRE DE EQUIPO:  Clarinete Soprano YAMAHA, Referencia YCL- 250 S/N 1431    SERVICIO CORRECTIVO, PREVENTIVO:   CORRECTIVO DESCRIPCION:  limpieza interior y exterior, Ajuste Tornillos de regulación flojos: Limpieza, lubricación, flojos: Limpieza, lubricación, regulación y puesta a punto, cambio de zapatillas Valentino Se debe entregar afinado. Limpieza y desinfección del estuche, paño de limpieza</t>
  </si>
  <si>
    <t>PLACA:  60299   NOMBRE DE EQUIPO:  Clarinete Bajo YAMAHA, Referencia YCL- 221 S/N 1430    SERVICIO CORRECTIVO, PREVENTIVO:   CORRECTIVO   DESCRIPCION:  limpieza interior y exterior, Ajuste Tornillos de regulación flojos: Limpieza, lubricación, flojos: Limpieza, lubricación, regulación y puesta a punto, cambio de zapatillas Se debe entregar afinado. Limpieza y desinfección del estuche, paño de limpieza</t>
  </si>
  <si>
    <t>PLACA:  31878   NOMBRE DE EQUIPO:  CLARINETE YAMAHA YCL 250    SERVICIO CORRECTIVO, PREVENTIVO:   CORRECTIVO   DESCRIPCION:  limpieza interior y exterior, Ajuste Tornillos de regulación flojos: Limpieza, lubricación, flojos: Limpieza, lubricación, regulación y puesta a punto, cambio de zapatillas Valentino Se debe entregar afinado. Limpieza y desinfección del estuche, paño de limpieza</t>
  </si>
  <si>
    <t>PLACA:  31877   NOMBRE DE EQUIPO:  CLARINETE YAMAHA YCL 250    SERVICIO CORRECTIVO, PREVENTIVO:  CORRECTIVO DESCRIPCION:  limpieza interior y exterior, Ajuste Tornillos de regulación flojos: Limpieza, lubricación, flojos: Limpieza, lubricación, regulación y puesta a punto, cambio de zapatillas Valentino Se debe entregar afinado. Limpieza y desinfección del estuche, paño de limpieza</t>
  </si>
  <si>
    <t>PLACA:  54917   NOMBRE DE EQUIPO:  BATERIA RENOWN 4PC RN1-E8246 SOP GRETSCH     SERVICIO CORRECTIVO, PREVENTIVO:   PREVENTIVO   DESCRIPCION:  Desensamble total para limpieza de la madera,  ajuste y limpieza de herrajes completo,  instalación de parches nuevos y afinación.</t>
  </si>
  <si>
    <t>PLACA:  31881   NOMBRE DE EQUIPO:  BATERIA YAMAHA SC- N275 STAGE CUSTOM    SERVICIO CORRECTIVO, PREVENTIVO:   PREVENTIVO   DESCRIPCION:  Desensamble total para limpieza de la madera,  ajuste y limpieza de herrajes completo,  instalación de parches nuevos y afinación.</t>
  </si>
  <si>
    <t>PLACA:  42198   NOMBRE DE EQUIPO:  BATERÍA ACÚSTICA SCB CAJA 2/2    SERVICIO CORRECTIVO, PREVENTIVO:   PREVENTIVO   DESCRIPCION:  Desensamble total para limpieza de la madera,  ajuste y limpieza de herrajes completo,  instalación de parches nuevos y afinación.</t>
  </si>
  <si>
    <t>PLACA:  42197   NOMBRE DE EQUIPO:  BATERÍA ACÚSTICA SCB CAJA 1/2    SERVICIO CORRECTIVO, PREVENTIVO:   PREVENTIVO   DESCRIPCION:  Desensamble total para limpieza de la madera,  ajuste y limpieza de herrajes completo,  instalación de parches nuevos y afinación.</t>
  </si>
  <si>
    <t>PLACA:  46167   NOMBRE DE EQUIPO:  BATERIA ACUSTICA CAJA REF SCB12W Y SCB2FS51 SERVICIO CORRECTIVO, PREVENTIVO:   PREVENTIVO   DESCRIPCION:  Desensamble total para limpieza de la madera,  ajuste y limpieza de herrajes completo,  instalación de parches nuevos y afinación.</t>
  </si>
  <si>
    <t>PLACA:  31882   NOMBRE DE EQUIPO:  PIANO YAMAHA LU 90 PE    SERVICIO CORRECTIVO, PREVENTIVO:   PREVENTIVO   DESCRIPCION:  Afinación del piano, regulación general que incluye el ajuste de los pedales y la entonación. Aseo general mecánico y del mueble. Cambio de fieltros y accesorios.</t>
  </si>
  <si>
    <t>PLACA:  34416   NOMBRE DE EQUIPO:  PIANO VERTICAL YAMAHA LU 90 PE NEGRO    SERVICIO CORRECTIVO, PREVENTIVO:   PREVENTIVO   DESCRIPCION:  Afinación del piano, regulación general que incluye el ajuste de los pedales y la entonación. Aseo general mecánico y del mueble. Cambio de fieltros y accesorios.</t>
  </si>
  <si>
    <t>PLACA:  55211   NOMBRE DE EQUIPO:  PIANO VERTICAL NEGRO SN:J33339879    SERVICIO CORRECTIVO, PREVENTIVO:   PREVENTIVO   DESCRIPCION:  Afinación del piano, regulación general que incluye el ajuste de los pedales y la entonación. Aseo general mecánico y del mueble. Cambio de fieltros y accesorios.</t>
  </si>
  <si>
    <t>PLACA:  55210   NOMBRE DE EQUIPO:  PIANO VERTICAL NEGRO SN:J33332193    SERVICIO CORRECTIVO, PREVENTIVO:   PREVENTIVO   DESCRIPCION:  Afinación del piano, regulación general que incluye el ajuste de los pedales y la entonación. Aseo general mecánico y del mueble. Cambio de fieltros y accesorios.</t>
  </si>
  <si>
    <t>PLACA:  30824   NOMBRE DE EQUIPO:  PIANO VERTICAL NEGRO YAMAHA    SERVICIO CORRECTIVO, PREVENTIVO:   PREVENTIVO   DESCRIPCION:  Afinación del piano, regulación general que incluye el ajuste de los pedales y la entonación. Aseo general mecánico y del mueble. Cambio de fieltros y accesorios.</t>
  </si>
  <si>
    <t>PLACA:  60298   NOMBRE DE EQUIPO:  Piano Vertical KAWAI,Referencia KX- 10MP S/N 1429    SERVICIO CORRECTIVO, PREVENTIVO:   PREVENTIVO   DESCRIPCION:  Afinación del piano, regulación general que incluye el ajuste de los pedales y la entonación. Aseo general mecánico y del mueble. Cambio de fieltros y accesorios.</t>
  </si>
  <si>
    <t>PLACA:  60308   NOMBRE DE EQUIPO:  PIANO VERTICAL BAUER S/N N/A    SERVICIO CORRECTIVO, PREVENTIVO:   PREVENTIVO   DESCRIPCION:  Afinación del piano, regulación general que incluye el ajuste de los pedales y la entonación. Aseo general mecánico y del mueble. Cambio de fieltros y accesorios.</t>
  </si>
  <si>
    <t>PLACA:  55209   NOMBRE DE EQUIPO:  PIANO DE COLA CON BAQUETA SN:J3258852    SERVICIO CORRECTIVO, PREVENTIVO:   PREVENTIVO   DESCRIPCION:  Afinación del piano, regulación general que incluye el ajuste de los pedales y la entonación. Aseo general mecánico y del mueble. Cambio de fieltros y accesorios.</t>
  </si>
  <si>
    <t>PLACA:  55208   NOMBRE DE EQUIPO:  PIANO DE COLA CON BAQUETA SN:J3258281    SERVICIO CORRECTIVO, PREVENTIVO:   PREVENTIVO   DESCRIPCION:  Afinación del piano, regulación general que incluye el ajuste de los pedales y la entonación. Aseo general mecánico y del mueble. Cambio de fieltros y accesorios.</t>
  </si>
  <si>
    <t>PLACA:  41963   NOMBRE DE EQUIPO:  PIANO CASIO PRIVIA PX 330BK, CON BASE ORIGINAL, ADAPTADOR Y PEDAL    SERVICIO CORRECTIVO, PREVENTIVO:   PREVENTIVO   DESCRIPCION:  Limpieza interior y exterior  y sistemas electrónicos, nivelación y ajuste de teclado, revisión general de entradas de corriente, ajuste de pedales, revisión de parlantes</t>
  </si>
  <si>
    <t>PLACA:  41962   NOMBRE DE EQUIPO:  PIANO CASIO PRIVIA PX 330BK, CON BASE ORIGINAL, ADAPTADOR Y PEDAL    SERVICIO CORRECTIVO, PREVENTIVO:   PREVENTIVO   DESCRIPCION:  Limpieza interior y exterior  y sistemas electrónicos, nivelación y ajuste de teclado, revisión general de entradas de corriente, ajuste de pedales, revisión de parlantes</t>
  </si>
  <si>
    <t>PLACA:  31367   NOMBRE DE EQUIPO:  PIANO ACUSTICO PERAL RIVER    SERVICIO CORRECTIVO, PREVENTIVO:   PREVENTIVO   DESCRIPCION:  Afinación del piano, regulación general que incluye el ajuste de los pedales y la entonación. Aseo general mecánico y del mueble. Cambio de fieltros y accesorios</t>
  </si>
  <si>
    <t>PLACA:  34417   NOMBRE DE EQUIPO:  CLAVINOVA YAMAHA CLP 230  88    SERVICIO CORRECTIVO, PREVENTIVO:   PREVENTIVO   DESCRIPCION:  Limpieza interior y exterior de la madera y sistemas electrónicos, nivelación y ajuste de teclado, revisión general de entradas de corriente, ajuste y calibración de pedales, revisión de parlantes.</t>
  </si>
  <si>
    <t>PLACA:  60309   NOMBRE DE EQUIPO:  Saxofón Tenor YAMAHA, referencia YTS-23 S/N 1443    SERVICIO CORRECTIVO, PREVENTIVO:   CORRECTIVO   DESCRIPCION:  Limpieza interior y exterior, Resortes: Tensionado o Reemplazo, Ejes defectuosos: Cambio, Golpes: Planchado Llaves: Enderezar-Soldar, Tudel: Cambiar corcho, Rodillos: Cambiar, cambio de zapatillas en cuero yamaha, Limpieza, regulación, lubricación y puesta a punto, Supresión de juegos y ruidos, Limpieza y desinfección del estuche. Paño de limpieza.</t>
  </si>
  <si>
    <t>PLACA:  46203   NOMBRE DE EQUIPO:  SAXOFON SOPRANO INTERMEDIO, REF: YSS-475, MARCA: YAMAHA    SERVICIO CORRECTIVO, PREVENTIVO:   CORRECTIVO   DESCRIPCION:  Limpieza interior y exterior, Resortes: Tensionado o Reemplazo, Ejes defectuosos: Cambio, Golpes: Planchado Llaves: Enderezar-Soldar, Tudel: Cambiar corcho, Rodillos: Cambiar, cambio de zapatillas en cuero yamaha, Limpieza, regulación, lubricación y puesta a punto, Supresión de juegos y ruidos, Limpieza y desinfección del estuche. Paño de limpieza.</t>
  </si>
  <si>
    <t>PLACA:  31879   NOMBRE DE EQUIPO:  SAXOFON ALTO YAMAHA YAS 275    SERVICIO CORRECTIVO, PREVENTIVO:   CORRECTIVO DESCRIPCION:  Limpieza interior y exterior, Resortes: Tensionado o Reemplazo, Ejes defectuosos: Cambio, Golpes: Planchado Llaves: Enderezar-Soldar, Tudel: Cambiar corcho, Rodillos: Cambiar, cambio de zapatillas en cuero yamaha, Limpieza, regulación, lubricación y puesta a punto, Supresión de juegos y ruidos, Limpieza y desinfección del estuche. Paño de limpieza.</t>
  </si>
  <si>
    <t>PLACA:  30927   NOMBRE DE EQUIPO:  SAXOFON ALTO YAMAHA    SERVICIO CORRECTIVO, PREVENTIVO:   CORRECTIVO DESCRIPCION:  Limpieza interior y exterior, Resortes: Tensionado o Reemplazo, Ejes defectuosos: Cambio, Golpes: Planchado Llaves: Enderezar-Soldar, Tudel: Cambiar corcho, Rodillos: Cambiar, cambio de zapatillas en cuero yamaha, Limpieza, regulación, lubricación y puesta a punto, Supresión de</t>
  </si>
  <si>
    <t>PLACA:  46202   NOMBRE DE EQUIPO:  OBOE, REF: YOB- 431, MARCA: YAMAHA    SERVICIO CORRECTIVO, PREVENTIVO:   CORRECTIVO   DESCRIPCION:  Limpieza interior y exterior de la madera, Resortes: Tensionado o Reemplazo, Ejes defectuosos: Cambio, Tornillos de regulación flojos o trabados, Fijar o reemplazar, Topes: Pegar o cambiar, Llaves: Enderezar, Uniones rotas o flojas Cambiar, cambio de zapatillas en corcho, Lubricación, regulación y puesta a punto. Control de pérdidas de aire. Limpieza y desinfección del estuche</t>
  </si>
  <si>
    <t>PLACA:  42195   NOMBRE DE EQUIPO:  FLAUTÍN PICCOLO EN RESINA ABS- SERIAL N.21107877    SERVICIO CORRECTIVO, PREVENTIVO:   CORRECTIVO DESCRIPCION:  Limpieza interior y exterior de la madera, Resortes: Tensionado o Reemplazo, Ejes defectuosos: Cambio, Tornillos de regulación flojos o trabados, Fijar o reemplazar, Topes: Pegar o cambiar, Llaves: Enderezar, Uniones rotas o flojas Cambiar, cambio de zapatillas y fieltros,corcho de la cabeza Lubricación, regulación y puesta a punto. Control de pérdidas aire. Limpieza y desinfección del estuche</t>
  </si>
  <si>
    <t>PLACA:  46174   NOMBRE DE EQUIPO:  FLAUTA TRAVERSA REF: YFL-471 H, MARCA YAMAHA SERVICIO CORRECTIVO, PREVENTIVO:   CORRECTIVO   DESCRIPCION:  Limpieza interior y exterior de la madera, Resortes: Tensionado o Reemplazo, Ejes defectuosos: Cambio, Tornillos de regulación flojos o trabados, Fijar o reemplazar, Topes: Pegar o cambiar, Llaves: Enderezar, Uniones rotas o flojas Cambiar, cambio de zapatillas y fieltros,corcho de la cabeza Lubricación, regulación y puesta a punto. Control de pérdidas aire. Limpieza y desinfección del estuche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</si>
</sst>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6"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center" vertical="center"/>
    </xf>
    <xf numFmtId="0" fontId="0" fillId="2" borderId="0" xfId="0" applyFill="1" applyBorder="1" applyAlignment="1" applyProtection="1">
      <alignment horizont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2" borderId="1" xfId="0" applyFill="1" applyBorder="1" applyAlignment="1" applyProtection="1">
      <alignment horizont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16" xfId="0" applyFont="1" applyFill="1" applyBorder="1" applyAlignment="1" applyProtection="1">
      <alignment horizontal="center"/>
      <protection locked="0"/>
    </xf>
    <xf numFmtId="0" fontId="1" fillId="0" borderId="20" xfId="0" applyFont="1" applyBorder="1" applyAlignment="1">
      <alignment wrapText="1"/>
    </xf>
    <xf numFmtId="0" fontId="1" fillId="0" borderId="20"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tabSelected="1" topLeftCell="A13" zoomScale="80" zoomScaleNormal="80" zoomScaleSheetLayoutView="90" zoomScalePageLayoutView="55" workbookViewId="0">
      <selection activeCell="F20" sqref="F20"/>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18.85546875" style="16" bestFit="1" customWidth="1"/>
    <col min="10" max="10" width="20.140625" style="16" customWidth="1"/>
    <col min="11" max="11" width="21.7109375" style="16" customWidth="1"/>
    <col min="12" max="16384" width="11.42578125" style="16"/>
  </cols>
  <sheetData>
    <row r="1" spans="1:16" x14ac:dyDescent="0.25">
      <c r="F1" s="15"/>
    </row>
    <row r="2" spans="1:16" ht="15.75" customHeight="1" x14ac:dyDescent="0.25">
      <c r="A2" s="38"/>
      <c r="B2" s="50" t="s">
        <v>0</v>
      </c>
      <c r="C2" s="50"/>
      <c r="D2" s="50"/>
      <c r="E2" s="50"/>
      <c r="F2" s="50"/>
      <c r="G2" s="50"/>
      <c r="H2" s="50"/>
      <c r="I2" s="50"/>
      <c r="J2" s="42" t="s">
        <v>34</v>
      </c>
      <c r="K2" s="43"/>
    </row>
    <row r="3" spans="1:16" ht="15.75" customHeight="1" x14ac:dyDescent="0.25">
      <c r="A3" s="38"/>
      <c r="B3" s="50" t="s">
        <v>1</v>
      </c>
      <c r="C3" s="50"/>
      <c r="D3" s="50"/>
      <c r="E3" s="50"/>
      <c r="F3" s="50"/>
      <c r="G3" s="50"/>
      <c r="H3" s="50"/>
      <c r="I3" s="50"/>
      <c r="J3" s="42" t="s">
        <v>29</v>
      </c>
      <c r="K3" s="43"/>
    </row>
    <row r="4" spans="1:16" ht="16.5" customHeight="1" x14ac:dyDescent="0.25">
      <c r="A4" s="38"/>
      <c r="B4" s="50" t="s">
        <v>27</v>
      </c>
      <c r="C4" s="50"/>
      <c r="D4" s="50"/>
      <c r="E4" s="50"/>
      <c r="F4" s="50"/>
      <c r="G4" s="50"/>
      <c r="H4" s="50"/>
      <c r="I4" s="50"/>
      <c r="J4" s="42" t="s">
        <v>30</v>
      </c>
      <c r="K4" s="43"/>
    </row>
    <row r="5" spans="1:16" ht="15" customHeight="1" x14ac:dyDescent="0.25">
      <c r="A5" s="38"/>
      <c r="B5" s="50"/>
      <c r="C5" s="50"/>
      <c r="D5" s="50"/>
      <c r="E5" s="50"/>
      <c r="F5" s="50"/>
      <c r="G5" s="50"/>
      <c r="H5" s="50"/>
      <c r="I5" s="50"/>
      <c r="J5" s="42" t="s">
        <v>31</v>
      </c>
      <c r="K5" s="43"/>
    </row>
    <row r="7" spans="1:16" x14ac:dyDescent="0.25">
      <c r="A7" s="17" t="s">
        <v>35</v>
      </c>
    </row>
    <row r="8" spans="1:16" x14ac:dyDescent="0.25">
      <c r="A8" s="17"/>
    </row>
    <row r="9" spans="1:16" ht="25.5" customHeight="1" x14ac:dyDescent="0.25">
      <c r="A9" s="57" t="s">
        <v>37</v>
      </c>
      <c r="B9" s="57"/>
      <c r="C9" s="18"/>
      <c r="E9" s="19" t="s">
        <v>21</v>
      </c>
      <c r="F9" s="59"/>
      <c r="G9" s="60"/>
      <c r="I9" s="61" t="s">
        <v>16</v>
      </c>
      <c r="J9" s="62"/>
      <c r="K9" s="51"/>
      <c r="L9" s="51"/>
      <c r="M9" s="36"/>
      <c r="N9" s="36"/>
      <c r="O9" s="37"/>
      <c r="P9" s="37"/>
    </row>
    <row r="10" spans="1:16" ht="15.75" thickBot="1" x14ac:dyDescent="0.3">
      <c r="A10" s="18"/>
      <c r="B10" s="18"/>
      <c r="C10" s="18"/>
      <c r="E10" s="20"/>
      <c r="F10" s="20"/>
      <c r="G10" s="20"/>
      <c r="I10" s="21"/>
      <c r="J10" s="21"/>
    </row>
    <row r="11" spans="1:16" ht="30.75" customHeight="1" thickBot="1" x14ac:dyDescent="0.3">
      <c r="A11" s="44" t="s">
        <v>28</v>
      </c>
      <c r="B11" s="45"/>
      <c r="C11" s="22"/>
      <c r="D11" s="39" t="s">
        <v>17</v>
      </c>
      <c r="E11" s="40"/>
      <c r="F11" s="40"/>
      <c r="G11" s="41"/>
      <c r="H11" s="31"/>
    </row>
    <row r="12" spans="1:16" ht="15.75" thickBot="1" x14ac:dyDescent="0.3">
      <c r="A12" s="46"/>
      <c r="B12" s="47"/>
      <c r="C12" s="22"/>
      <c r="D12" s="23"/>
      <c r="E12" s="20"/>
      <c r="F12" s="20"/>
      <c r="G12" s="20"/>
    </row>
    <row r="13" spans="1:16" ht="30" customHeight="1" thickBot="1" x14ac:dyDescent="0.3">
      <c r="A13" s="46"/>
      <c r="B13" s="47"/>
      <c r="C13" s="22"/>
      <c r="D13" s="39" t="s">
        <v>18</v>
      </c>
      <c r="E13" s="40"/>
      <c r="F13" s="40"/>
      <c r="G13" s="41"/>
      <c r="H13" s="31"/>
    </row>
    <row r="14" spans="1:16" ht="18.75" customHeight="1" thickBot="1" x14ac:dyDescent="0.3">
      <c r="A14" s="46"/>
      <c r="B14" s="47"/>
      <c r="C14" s="22"/>
      <c r="E14" s="20"/>
      <c r="F14" s="20"/>
      <c r="G14" s="20"/>
    </row>
    <row r="15" spans="1:16" ht="24" customHeight="1" thickBot="1" x14ac:dyDescent="0.3">
      <c r="A15" s="48"/>
      <c r="B15" s="49"/>
      <c r="C15" s="22"/>
      <c r="D15" s="39" t="s">
        <v>22</v>
      </c>
      <c r="E15" s="40"/>
      <c r="F15" s="40"/>
      <c r="G15" s="41"/>
      <c r="H15" s="31"/>
      <c r="I15" s="21"/>
      <c r="J15" s="21"/>
    </row>
    <row r="16" spans="1:16" x14ac:dyDescent="0.25">
      <c r="A16" s="18"/>
      <c r="B16" s="18"/>
      <c r="C16" s="18"/>
      <c r="E16" s="20"/>
      <c r="F16" s="20"/>
      <c r="G16" s="20"/>
      <c r="I16" s="21"/>
      <c r="J16" s="21"/>
    </row>
    <row r="18" spans="1:11" s="26" customFormat="1" ht="25.5" x14ac:dyDescent="0.25">
      <c r="A18" s="24" t="s">
        <v>32</v>
      </c>
      <c r="B18" s="24" t="s">
        <v>3</v>
      </c>
      <c r="C18" s="24" t="s">
        <v>19</v>
      </c>
      <c r="D18" s="24" t="s">
        <v>4</v>
      </c>
      <c r="E18" s="24" t="s">
        <v>24</v>
      </c>
      <c r="F18" s="25" t="s">
        <v>5</v>
      </c>
      <c r="G18" s="25" t="s">
        <v>26</v>
      </c>
      <c r="H18" s="25" t="s">
        <v>6</v>
      </c>
      <c r="I18" s="25" t="s">
        <v>7</v>
      </c>
      <c r="J18" s="25" t="s">
        <v>8</v>
      </c>
      <c r="K18" s="25" t="s">
        <v>9</v>
      </c>
    </row>
    <row r="19" spans="1:11" s="26" customFormat="1" ht="120.75" customHeight="1" x14ac:dyDescent="0.25">
      <c r="A19" s="33">
        <v>1</v>
      </c>
      <c r="B19" s="34" t="s">
        <v>38</v>
      </c>
      <c r="C19" s="35"/>
      <c r="D19" s="65">
        <v>1</v>
      </c>
      <c r="E19" s="65" t="s">
        <v>36</v>
      </c>
      <c r="F19" s="13">
        <v>0</v>
      </c>
      <c r="G19" s="1">
        <v>0</v>
      </c>
      <c r="H19" s="2">
        <f>+ROUND(F19*G19,0)</f>
        <v>0</v>
      </c>
      <c r="I19" s="2">
        <f t="shared" ref="I19:I31" si="0">ROUND(F19*D19,0)</f>
        <v>0</v>
      </c>
      <c r="J19" s="2">
        <f>ROUND(I19*G19,0)</f>
        <v>0</v>
      </c>
      <c r="K19" s="3">
        <f t="shared" ref="K19:K31" si="1">ROUND(I19+J19,0)</f>
        <v>0</v>
      </c>
    </row>
    <row r="20" spans="1:11" s="26" customFormat="1" ht="129.75" customHeight="1" x14ac:dyDescent="0.25">
      <c r="A20" s="33">
        <v>2</v>
      </c>
      <c r="B20" s="34" t="s">
        <v>39</v>
      </c>
      <c r="C20" s="35"/>
      <c r="D20" s="65">
        <v>1</v>
      </c>
      <c r="E20" s="65" t="s">
        <v>36</v>
      </c>
      <c r="F20" s="13">
        <v>0</v>
      </c>
      <c r="G20" s="1">
        <v>0</v>
      </c>
      <c r="H20" s="2">
        <f t="shared" ref="H20:H31" si="2">+ROUND(F20*G20,0)</f>
        <v>0</v>
      </c>
      <c r="I20" s="2">
        <f t="shared" si="0"/>
        <v>0</v>
      </c>
      <c r="J20" s="2">
        <f t="shared" ref="J20:J31" si="3">ROUND(I20*G20,0)</f>
        <v>0</v>
      </c>
      <c r="K20" s="3">
        <f t="shared" si="1"/>
        <v>0</v>
      </c>
    </row>
    <row r="21" spans="1:11" s="26" customFormat="1" ht="133.5" customHeight="1" x14ac:dyDescent="0.25">
      <c r="A21" s="33">
        <v>3</v>
      </c>
      <c r="B21" s="34" t="s">
        <v>40</v>
      </c>
      <c r="C21" s="35"/>
      <c r="D21" s="65">
        <v>1</v>
      </c>
      <c r="E21" s="65" t="s">
        <v>36</v>
      </c>
      <c r="F21" s="13">
        <v>0</v>
      </c>
      <c r="G21" s="1">
        <v>0</v>
      </c>
      <c r="H21" s="2">
        <f t="shared" si="2"/>
        <v>0</v>
      </c>
      <c r="I21" s="2">
        <f t="shared" si="0"/>
        <v>0</v>
      </c>
      <c r="J21" s="2">
        <f t="shared" si="3"/>
        <v>0</v>
      </c>
      <c r="K21" s="3">
        <f t="shared" si="1"/>
        <v>0</v>
      </c>
    </row>
    <row r="22" spans="1:11" s="26" customFormat="1" ht="156.75" x14ac:dyDescent="0.2">
      <c r="A22" s="33">
        <v>4</v>
      </c>
      <c r="B22" s="64" t="s">
        <v>42</v>
      </c>
      <c r="C22" s="35"/>
      <c r="D22" s="65">
        <v>1</v>
      </c>
      <c r="E22" s="65" t="s">
        <v>36</v>
      </c>
      <c r="F22" s="13">
        <v>0</v>
      </c>
      <c r="G22" s="1">
        <v>0</v>
      </c>
      <c r="H22" s="2">
        <f t="shared" si="2"/>
        <v>0</v>
      </c>
      <c r="I22" s="2">
        <f t="shared" si="0"/>
        <v>0</v>
      </c>
      <c r="J22" s="2">
        <f t="shared" si="3"/>
        <v>0</v>
      </c>
      <c r="K22" s="3">
        <f t="shared" si="1"/>
        <v>0</v>
      </c>
    </row>
    <row r="23" spans="1:11" s="26" customFormat="1" ht="142.5" x14ac:dyDescent="0.2">
      <c r="A23" s="33">
        <v>5</v>
      </c>
      <c r="B23" s="64" t="s">
        <v>41</v>
      </c>
      <c r="C23" s="35"/>
      <c r="D23" s="65">
        <v>1</v>
      </c>
      <c r="E23" s="65" t="s">
        <v>36</v>
      </c>
      <c r="F23" s="13">
        <v>0</v>
      </c>
      <c r="G23" s="1">
        <v>0</v>
      </c>
      <c r="H23" s="2">
        <f t="shared" si="2"/>
        <v>0</v>
      </c>
      <c r="I23" s="2">
        <f t="shared" si="0"/>
        <v>0</v>
      </c>
      <c r="J23" s="2">
        <f t="shared" si="3"/>
        <v>0</v>
      </c>
      <c r="K23" s="3">
        <f t="shared" si="1"/>
        <v>0</v>
      </c>
    </row>
    <row r="24" spans="1:11" s="26" customFormat="1" ht="142.5" x14ac:dyDescent="0.2">
      <c r="A24" s="33">
        <v>6</v>
      </c>
      <c r="B24" s="64" t="s">
        <v>44</v>
      </c>
      <c r="C24" s="35"/>
      <c r="D24" s="65">
        <v>1</v>
      </c>
      <c r="E24" s="65" t="s">
        <v>36</v>
      </c>
      <c r="F24" s="13">
        <v>0</v>
      </c>
      <c r="G24" s="1">
        <v>0</v>
      </c>
      <c r="H24" s="2">
        <f t="shared" si="2"/>
        <v>0</v>
      </c>
      <c r="I24" s="2">
        <f t="shared" si="0"/>
        <v>0</v>
      </c>
      <c r="J24" s="2">
        <f t="shared" si="3"/>
        <v>0</v>
      </c>
      <c r="K24" s="3">
        <f t="shared" si="1"/>
        <v>0</v>
      </c>
    </row>
    <row r="25" spans="1:11" s="26" customFormat="1" ht="142.5" x14ac:dyDescent="0.2">
      <c r="A25" s="33">
        <v>7</v>
      </c>
      <c r="B25" s="64" t="s">
        <v>43</v>
      </c>
      <c r="C25" s="35"/>
      <c r="D25" s="65">
        <v>1</v>
      </c>
      <c r="E25" s="65" t="s">
        <v>36</v>
      </c>
      <c r="F25" s="13">
        <v>0</v>
      </c>
      <c r="G25" s="1">
        <v>0</v>
      </c>
      <c r="H25" s="2">
        <f t="shared" si="2"/>
        <v>0</v>
      </c>
      <c r="I25" s="2">
        <f t="shared" si="0"/>
        <v>0</v>
      </c>
      <c r="J25" s="2">
        <f t="shared" si="3"/>
        <v>0</v>
      </c>
      <c r="K25" s="3">
        <f t="shared" si="1"/>
        <v>0</v>
      </c>
    </row>
    <row r="26" spans="1:11" s="26" customFormat="1" ht="142.5" x14ac:dyDescent="0.2">
      <c r="A26" s="33">
        <v>8</v>
      </c>
      <c r="B26" s="64" t="s">
        <v>46</v>
      </c>
      <c r="C26" s="35"/>
      <c r="D26" s="65">
        <v>1</v>
      </c>
      <c r="E26" s="65" t="s">
        <v>36</v>
      </c>
      <c r="F26" s="13">
        <v>0</v>
      </c>
      <c r="G26" s="1">
        <v>0</v>
      </c>
      <c r="H26" s="2">
        <f t="shared" si="2"/>
        <v>0</v>
      </c>
      <c r="I26" s="2">
        <f t="shared" si="0"/>
        <v>0</v>
      </c>
      <c r="J26" s="2">
        <f t="shared" si="3"/>
        <v>0</v>
      </c>
      <c r="K26" s="3">
        <f t="shared" si="1"/>
        <v>0</v>
      </c>
    </row>
    <row r="27" spans="1:11" s="26" customFormat="1" ht="142.5" x14ac:dyDescent="0.2">
      <c r="A27" s="33">
        <v>9</v>
      </c>
      <c r="B27" s="64" t="s">
        <v>45</v>
      </c>
      <c r="C27" s="35"/>
      <c r="D27" s="65">
        <v>1</v>
      </c>
      <c r="E27" s="65" t="s">
        <v>36</v>
      </c>
      <c r="F27" s="13">
        <v>0</v>
      </c>
      <c r="G27" s="1">
        <v>0</v>
      </c>
      <c r="H27" s="2">
        <f t="shared" si="2"/>
        <v>0</v>
      </c>
      <c r="I27" s="2">
        <f t="shared" si="0"/>
        <v>0</v>
      </c>
      <c r="J27" s="2">
        <f t="shared" si="3"/>
        <v>0</v>
      </c>
      <c r="K27" s="3">
        <f t="shared" si="1"/>
        <v>0</v>
      </c>
    </row>
    <row r="28" spans="1:11" s="26" customFormat="1" ht="144" customHeight="1" x14ac:dyDescent="0.2">
      <c r="A28" s="33">
        <v>10</v>
      </c>
      <c r="B28" s="64" t="s">
        <v>48</v>
      </c>
      <c r="C28" s="35"/>
      <c r="D28" s="65">
        <v>1</v>
      </c>
      <c r="E28" s="65" t="s">
        <v>36</v>
      </c>
      <c r="F28" s="13">
        <v>0</v>
      </c>
      <c r="G28" s="1">
        <v>0</v>
      </c>
      <c r="H28" s="2">
        <f t="shared" si="2"/>
        <v>0</v>
      </c>
      <c r="I28" s="2">
        <f t="shared" si="0"/>
        <v>0</v>
      </c>
      <c r="J28" s="2">
        <f t="shared" si="3"/>
        <v>0</v>
      </c>
      <c r="K28" s="3">
        <f t="shared" si="1"/>
        <v>0</v>
      </c>
    </row>
    <row r="29" spans="1:11" s="26" customFormat="1" ht="142.5" x14ac:dyDescent="0.2">
      <c r="A29" s="33">
        <v>11</v>
      </c>
      <c r="B29" s="64" t="s">
        <v>47</v>
      </c>
      <c r="C29" s="35"/>
      <c r="D29" s="65">
        <v>1</v>
      </c>
      <c r="E29" s="65" t="s">
        <v>36</v>
      </c>
      <c r="F29" s="13">
        <v>0</v>
      </c>
      <c r="G29" s="1">
        <v>0</v>
      </c>
      <c r="H29" s="2">
        <f t="shared" si="2"/>
        <v>0</v>
      </c>
      <c r="I29" s="2">
        <f t="shared" si="0"/>
        <v>0</v>
      </c>
      <c r="J29" s="2">
        <f t="shared" si="3"/>
        <v>0</v>
      </c>
      <c r="K29" s="3">
        <f t="shared" si="1"/>
        <v>0</v>
      </c>
    </row>
    <row r="30" spans="1:11" s="26" customFormat="1" ht="199.5" x14ac:dyDescent="0.2">
      <c r="A30" s="33">
        <v>12</v>
      </c>
      <c r="B30" s="64" t="s">
        <v>73</v>
      </c>
      <c r="C30" s="35"/>
      <c r="D30" s="65">
        <v>1</v>
      </c>
      <c r="E30" s="65" t="s">
        <v>36</v>
      </c>
      <c r="F30" s="13">
        <v>0</v>
      </c>
      <c r="G30" s="1">
        <v>0</v>
      </c>
      <c r="H30" s="2">
        <f t="shared" si="2"/>
        <v>0</v>
      </c>
      <c r="I30" s="2">
        <f t="shared" si="0"/>
        <v>0</v>
      </c>
      <c r="J30" s="2">
        <f t="shared" si="3"/>
        <v>0</v>
      </c>
      <c r="K30" s="3">
        <f t="shared" si="1"/>
        <v>0</v>
      </c>
    </row>
    <row r="31" spans="1:11" s="26" customFormat="1" ht="199.5" x14ac:dyDescent="0.2">
      <c r="A31" s="33">
        <v>13</v>
      </c>
      <c r="B31" s="64" t="s">
        <v>72</v>
      </c>
      <c r="C31" s="35"/>
      <c r="D31" s="65">
        <v>1</v>
      </c>
      <c r="E31" s="65" t="s">
        <v>36</v>
      </c>
      <c r="F31" s="13">
        <v>0</v>
      </c>
      <c r="G31" s="1">
        <v>0</v>
      </c>
      <c r="H31" s="2">
        <f t="shared" si="2"/>
        <v>0</v>
      </c>
      <c r="I31" s="2">
        <f t="shared" si="0"/>
        <v>0</v>
      </c>
      <c r="J31" s="2">
        <f t="shared" si="3"/>
        <v>0</v>
      </c>
      <c r="K31" s="3">
        <f t="shared" si="1"/>
        <v>0</v>
      </c>
    </row>
    <row r="32" spans="1:11" s="26" customFormat="1" ht="185.25" x14ac:dyDescent="0.2">
      <c r="A32" s="33">
        <v>14</v>
      </c>
      <c r="B32" s="64" t="s">
        <v>71</v>
      </c>
      <c r="C32" s="35"/>
      <c r="D32" s="65">
        <v>1</v>
      </c>
      <c r="E32" s="65" t="s">
        <v>36</v>
      </c>
      <c r="F32" s="13">
        <v>0</v>
      </c>
      <c r="G32" s="1">
        <v>0</v>
      </c>
      <c r="H32" s="2">
        <f t="shared" ref="H32:H54" si="4">+ROUND(F32*G32,0)</f>
        <v>0</v>
      </c>
      <c r="I32" s="2">
        <f t="shared" ref="I32:I54" si="5">ROUND(F32*D32,0)</f>
        <v>0</v>
      </c>
      <c r="J32" s="2">
        <f t="shared" ref="J32:J54" si="6">ROUND(I32*G32,0)</f>
        <v>0</v>
      </c>
      <c r="K32" s="3">
        <f t="shared" ref="K32:K54" si="7">ROUND(I32+J32,0)</f>
        <v>0</v>
      </c>
    </row>
    <row r="33" spans="1:11" s="26" customFormat="1" ht="157.5" customHeight="1" x14ac:dyDescent="0.2">
      <c r="A33" s="33">
        <v>15</v>
      </c>
      <c r="B33" s="64" t="s">
        <v>70</v>
      </c>
      <c r="C33" s="35"/>
      <c r="D33" s="65">
        <v>1</v>
      </c>
      <c r="E33" s="65" t="s">
        <v>36</v>
      </c>
      <c r="F33" s="13">
        <v>0</v>
      </c>
      <c r="G33" s="1">
        <v>0</v>
      </c>
      <c r="H33" s="2">
        <f t="shared" si="4"/>
        <v>0</v>
      </c>
      <c r="I33" s="2">
        <f t="shared" si="5"/>
        <v>0</v>
      </c>
      <c r="J33" s="2">
        <f t="shared" si="6"/>
        <v>0</v>
      </c>
      <c r="K33" s="3">
        <f t="shared" si="7"/>
        <v>0</v>
      </c>
    </row>
    <row r="34" spans="1:11" s="26" customFormat="1" ht="171" x14ac:dyDescent="0.2">
      <c r="A34" s="33">
        <v>16</v>
      </c>
      <c r="B34" s="64" t="s">
        <v>69</v>
      </c>
      <c r="C34" s="35"/>
      <c r="D34" s="65">
        <v>1</v>
      </c>
      <c r="E34" s="65" t="s">
        <v>36</v>
      </c>
      <c r="F34" s="13">
        <v>0</v>
      </c>
      <c r="G34" s="1">
        <v>0</v>
      </c>
      <c r="H34" s="2">
        <f t="shared" si="4"/>
        <v>0</v>
      </c>
      <c r="I34" s="2">
        <f t="shared" si="5"/>
        <v>0</v>
      </c>
      <c r="J34" s="2">
        <f t="shared" si="6"/>
        <v>0</v>
      </c>
      <c r="K34" s="3">
        <f t="shared" si="7"/>
        <v>0</v>
      </c>
    </row>
    <row r="35" spans="1:11" s="26" customFormat="1" ht="185.25" x14ac:dyDescent="0.2">
      <c r="A35" s="33">
        <v>17</v>
      </c>
      <c r="B35" s="64" t="s">
        <v>68</v>
      </c>
      <c r="C35" s="35"/>
      <c r="D35" s="65">
        <v>1</v>
      </c>
      <c r="E35" s="65" t="s">
        <v>36</v>
      </c>
      <c r="F35" s="13">
        <v>0</v>
      </c>
      <c r="G35" s="1">
        <v>0</v>
      </c>
      <c r="H35" s="2">
        <f t="shared" si="4"/>
        <v>0</v>
      </c>
      <c r="I35" s="2">
        <f t="shared" si="5"/>
        <v>0</v>
      </c>
      <c r="J35" s="2">
        <f t="shared" si="6"/>
        <v>0</v>
      </c>
      <c r="K35" s="3">
        <f t="shared" si="7"/>
        <v>0</v>
      </c>
    </row>
    <row r="36" spans="1:11" s="26" customFormat="1" ht="185.25" x14ac:dyDescent="0.2">
      <c r="A36" s="33">
        <v>18</v>
      </c>
      <c r="B36" s="64" t="s">
        <v>67</v>
      </c>
      <c r="C36" s="35"/>
      <c r="D36" s="65">
        <v>1</v>
      </c>
      <c r="E36" s="65" t="s">
        <v>36</v>
      </c>
      <c r="F36" s="13">
        <v>0</v>
      </c>
      <c r="G36" s="1">
        <v>0</v>
      </c>
      <c r="H36" s="2">
        <f t="shared" si="4"/>
        <v>0</v>
      </c>
      <c r="I36" s="2">
        <f t="shared" si="5"/>
        <v>0</v>
      </c>
      <c r="J36" s="2">
        <f t="shared" si="6"/>
        <v>0</v>
      </c>
      <c r="K36" s="3">
        <f t="shared" si="7"/>
        <v>0</v>
      </c>
    </row>
    <row r="37" spans="1:11" s="26" customFormat="1" ht="114" x14ac:dyDescent="0.2">
      <c r="A37" s="33">
        <v>19</v>
      </c>
      <c r="B37" s="64" t="s">
        <v>66</v>
      </c>
      <c r="C37" s="35"/>
      <c r="D37" s="65">
        <v>1</v>
      </c>
      <c r="E37" s="65" t="s">
        <v>36</v>
      </c>
      <c r="F37" s="13">
        <v>0</v>
      </c>
      <c r="G37" s="1">
        <v>0</v>
      </c>
      <c r="H37" s="2">
        <f t="shared" si="4"/>
        <v>0</v>
      </c>
      <c r="I37" s="2">
        <f t="shared" si="5"/>
        <v>0</v>
      </c>
      <c r="J37" s="2">
        <f t="shared" si="6"/>
        <v>0</v>
      </c>
      <c r="K37" s="3">
        <f t="shared" si="7"/>
        <v>0</v>
      </c>
    </row>
    <row r="38" spans="1:11" s="26" customFormat="1" ht="99.75" x14ac:dyDescent="0.2">
      <c r="A38" s="33">
        <v>20</v>
      </c>
      <c r="B38" s="64" t="s">
        <v>65</v>
      </c>
      <c r="C38" s="35"/>
      <c r="D38" s="65">
        <v>1</v>
      </c>
      <c r="E38" s="65" t="s">
        <v>36</v>
      </c>
      <c r="F38" s="13">
        <v>0</v>
      </c>
      <c r="G38" s="1">
        <v>0</v>
      </c>
      <c r="H38" s="2">
        <f t="shared" si="4"/>
        <v>0</v>
      </c>
      <c r="I38" s="2">
        <f t="shared" si="5"/>
        <v>0</v>
      </c>
      <c r="J38" s="2">
        <f t="shared" si="6"/>
        <v>0</v>
      </c>
      <c r="K38" s="3">
        <f t="shared" si="7"/>
        <v>0</v>
      </c>
    </row>
    <row r="39" spans="1:11" s="26" customFormat="1" ht="128.25" x14ac:dyDescent="0.2">
      <c r="A39" s="33">
        <v>21</v>
      </c>
      <c r="B39" s="64" t="s">
        <v>64</v>
      </c>
      <c r="C39" s="35"/>
      <c r="D39" s="65">
        <v>1</v>
      </c>
      <c r="E39" s="65" t="s">
        <v>36</v>
      </c>
      <c r="F39" s="13">
        <v>0</v>
      </c>
      <c r="G39" s="1">
        <v>0</v>
      </c>
      <c r="H39" s="2">
        <f t="shared" si="4"/>
        <v>0</v>
      </c>
      <c r="I39" s="2">
        <f t="shared" si="5"/>
        <v>0</v>
      </c>
      <c r="J39" s="2">
        <f t="shared" si="6"/>
        <v>0</v>
      </c>
      <c r="K39" s="3">
        <f t="shared" si="7"/>
        <v>0</v>
      </c>
    </row>
    <row r="40" spans="1:11" s="26" customFormat="1" ht="125.25" customHeight="1" x14ac:dyDescent="0.2">
      <c r="A40" s="33">
        <v>22</v>
      </c>
      <c r="B40" s="64" t="s">
        <v>63</v>
      </c>
      <c r="C40" s="35"/>
      <c r="D40" s="65">
        <v>1</v>
      </c>
      <c r="E40" s="65" t="s">
        <v>36</v>
      </c>
      <c r="F40" s="13">
        <v>0</v>
      </c>
      <c r="G40" s="1">
        <v>0</v>
      </c>
      <c r="H40" s="2">
        <f t="shared" si="4"/>
        <v>0</v>
      </c>
      <c r="I40" s="2">
        <f t="shared" si="5"/>
        <v>0</v>
      </c>
      <c r="J40" s="2">
        <f t="shared" si="6"/>
        <v>0</v>
      </c>
      <c r="K40" s="3">
        <f t="shared" si="7"/>
        <v>0</v>
      </c>
    </row>
    <row r="41" spans="1:11" s="26" customFormat="1" ht="114" x14ac:dyDescent="0.2">
      <c r="A41" s="33">
        <v>23</v>
      </c>
      <c r="B41" s="64" t="s">
        <v>62</v>
      </c>
      <c r="C41" s="35"/>
      <c r="D41" s="65">
        <v>1</v>
      </c>
      <c r="E41" s="65" t="s">
        <v>36</v>
      </c>
      <c r="F41" s="13">
        <v>0</v>
      </c>
      <c r="G41" s="1">
        <v>0</v>
      </c>
      <c r="H41" s="2">
        <f t="shared" si="4"/>
        <v>0</v>
      </c>
      <c r="I41" s="2">
        <f t="shared" si="5"/>
        <v>0</v>
      </c>
      <c r="J41" s="2">
        <f t="shared" si="6"/>
        <v>0</v>
      </c>
      <c r="K41" s="3">
        <f t="shared" si="7"/>
        <v>0</v>
      </c>
    </row>
    <row r="42" spans="1:11" s="26" customFormat="1" ht="114" x14ac:dyDescent="0.2">
      <c r="A42" s="33">
        <v>24</v>
      </c>
      <c r="B42" s="64" t="s">
        <v>61</v>
      </c>
      <c r="C42" s="35"/>
      <c r="D42" s="65">
        <v>1</v>
      </c>
      <c r="E42" s="65" t="s">
        <v>36</v>
      </c>
      <c r="F42" s="13">
        <v>0</v>
      </c>
      <c r="G42" s="1">
        <v>0</v>
      </c>
      <c r="H42" s="2">
        <f t="shared" si="4"/>
        <v>0</v>
      </c>
      <c r="I42" s="2">
        <f t="shared" si="5"/>
        <v>0</v>
      </c>
      <c r="J42" s="2">
        <f t="shared" si="6"/>
        <v>0</v>
      </c>
      <c r="K42" s="3">
        <f t="shared" si="7"/>
        <v>0</v>
      </c>
    </row>
    <row r="43" spans="1:11" s="26" customFormat="1" ht="99.75" x14ac:dyDescent="0.2">
      <c r="A43" s="33">
        <v>25</v>
      </c>
      <c r="B43" s="64" t="s">
        <v>60</v>
      </c>
      <c r="C43" s="35"/>
      <c r="D43" s="65">
        <v>1</v>
      </c>
      <c r="E43" s="65" t="s">
        <v>36</v>
      </c>
      <c r="F43" s="13">
        <v>0</v>
      </c>
      <c r="G43" s="1">
        <v>0</v>
      </c>
      <c r="H43" s="2">
        <f t="shared" si="4"/>
        <v>0</v>
      </c>
      <c r="I43" s="2">
        <f t="shared" si="5"/>
        <v>0</v>
      </c>
      <c r="J43" s="2">
        <f t="shared" si="6"/>
        <v>0</v>
      </c>
      <c r="K43" s="3">
        <f t="shared" si="7"/>
        <v>0</v>
      </c>
    </row>
    <row r="44" spans="1:11" s="26" customFormat="1" ht="114" x14ac:dyDescent="0.2">
      <c r="A44" s="33">
        <v>26</v>
      </c>
      <c r="B44" s="64" t="s">
        <v>59</v>
      </c>
      <c r="C44" s="35"/>
      <c r="D44" s="65">
        <v>1</v>
      </c>
      <c r="E44" s="65" t="s">
        <v>36</v>
      </c>
      <c r="F44" s="13">
        <v>0</v>
      </c>
      <c r="G44" s="1">
        <v>0</v>
      </c>
      <c r="H44" s="2">
        <f t="shared" si="4"/>
        <v>0</v>
      </c>
      <c r="I44" s="2">
        <f t="shared" si="5"/>
        <v>0</v>
      </c>
      <c r="J44" s="2">
        <f t="shared" si="6"/>
        <v>0</v>
      </c>
      <c r="K44" s="3">
        <f t="shared" si="7"/>
        <v>0</v>
      </c>
    </row>
    <row r="45" spans="1:11" s="26" customFormat="1" ht="99.75" x14ac:dyDescent="0.2">
      <c r="A45" s="33">
        <v>27</v>
      </c>
      <c r="B45" s="64" t="s">
        <v>58</v>
      </c>
      <c r="C45" s="35"/>
      <c r="D45" s="65">
        <v>1</v>
      </c>
      <c r="E45" s="65" t="s">
        <v>36</v>
      </c>
      <c r="F45" s="13">
        <v>0</v>
      </c>
      <c r="G45" s="1">
        <v>0</v>
      </c>
      <c r="H45" s="2">
        <f t="shared" si="4"/>
        <v>0</v>
      </c>
      <c r="I45" s="2">
        <f t="shared" si="5"/>
        <v>0</v>
      </c>
      <c r="J45" s="2">
        <f t="shared" si="6"/>
        <v>0</v>
      </c>
      <c r="K45" s="3">
        <f t="shared" si="7"/>
        <v>0</v>
      </c>
    </row>
    <row r="46" spans="1:11" s="26" customFormat="1" ht="99.75" x14ac:dyDescent="0.2">
      <c r="A46" s="33">
        <v>28</v>
      </c>
      <c r="B46" s="64" t="s">
        <v>57</v>
      </c>
      <c r="C46" s="35"/>
      <c r="D46" s="65">
        <v>1</v>
      </c>
      <c r="E46" s="65" t="s">
        <v>36</v>
      </c>
      <c r="F46" s="13">
        <v>0</v>
      </c>
      <c r="G46" s="1">
        <v>0</v>
      </c>
      <c r="H46" s="2">
        <f t="shared" si="4"/>
        <v>0</v>
      </c>
      <c r="I46" s="2">
        <f t="shared" si="5"/>
        <v>0</v>
      </c>
      <c r="J46" s="2">
        <f t="shared" si="6"/>
        <v>0</v>
      </c>
      <c r="K46" s="3">
        <f t="shared" si="7"/>
        <v>0</v>
      </c>
    </row>
    <row r="47" spans="1:11" s="26" customFormat="1" ht="99.75" x14ac:dyDescent="0.2">
      <c r="A47" s="33">
        <v>29</v>
      </c>
      <c r="B47" s="64" t="s">
        <v>56</v>
      </c>
      <c r="C47" s="35"/>
      <c r="D47" s="65">
        <v>1</v>
      </c>
      <c r="E47" s="65" t="s">
        <v>36</v>
      </c>
      <c r="F47" s="13">
        <v>0</v>
      </c>
      <c r="G47" s="1">
        <v>0</v>
      </c>
      <c r="H47" s="2">
        <f t="shared" si="4"/>
        <v>0</v>
      </c>
      <c r="I47" s="2">
        <f t="shared" si="5"/>
        <v>0</v>
      </c>
      <c r="J47" s="2">
        <f t="shared" si="6"/>
        <v>0</v>
      </c>
      <c r="K47" s="3">
        <f t="shared" si="7"/>
        <v>0</v>
      </c>
    </row>
    <row r="48" spans="1:11" s="26" customFormat="1" ht="114" x14ac:dyDescent="0.2">
      <c r="A48" s="33">
        <v>30</v>
      </c>
      <c r="B48" s="64" t="s">
        <v>55</v>
      </c>
      <c r="C48" s="35"/>
      <c r="D48" s="65">
        <v>1</v>
      </c>
      <c r="E48" s="65" t="s">
        <v>36</v>
      </c>
      <c r="F48" s="13">
        <v>0</v>
      </c>
      <c r="G48" s="1">
        <v>0</v>
      </c>
      <c r="H48" s="2">
        <f t="shared" si="4"/>
        <v>0</v>
      </c>
      <c r="I48" s="2">
        <f t="shared" si="5"/>
        <v>0</v>
      </c>
      <c r="J48" s="2">
        <f t="shared" si="6"/>
        <v>0</v>
      </c>
      <c r="K48" s="3">
        <f t="shared" si="7"/>
        <v>0</v>
      </c>
    </row>
    <row r="49" spans="1:11" s="26" customFormat="1" ht="99.75" x14ac:dyDescent="0.2">
      <c r="A49" s="33">
        <v>31</v>
      </c>
      <c r="B49" s="64" t="s">
        <v>54</v>
      </c>
      <c r="C49" s="35"/>
      <c r="D49" s="65">
        <v>1</v>
      </c>
      <c r="E49" s="65" t="s">
        <v>36</v>
      </c>
      <c r="F49" s="13">
        <v>0</v>
      </c>
      <c r="G49" s="1">
        <v>0</v>
      </c>
      <c r="H49" s="2">
        <f t="shared" si="4"/>
        <v>0</v>
      </c>
      <c r="I49" s="2">
        <f t="shared" si="5"/>
        <v>0</v>
      </c>
      <c r="J49" s="2">
        <f t="shared" si="6"/>
        <v>0</v>
      </c>
      <c r="K49" s="3">
        <f t="shared" si="7"/>
        <v>0</v>
      </c>
    </row>
    <row r="50" spans="1:11" s="26" customFormat="1" ht="114" x14ac:dyDescent="0.2">
      <c r="A50" s="33">
        <v>32</v>
      </c>
      <c r="B50" s="64" t="s">
        <v>53</v>
      </c>
      <c r="C50" s="35"/>
      <c r="D50" s="65">
        <v>1</v>
      </c>
      <c r="E50" s="65" t="s">
        <v>36</v>
      </c>
      <c r="F50" s="13">
        <v>0</v>
      </c>
      <c r="G50" s="1">
        <v>0</v>
      </c>
      <c r="H50" s="2">
        <f t="shared" si="4"/>
        <v>0</v>
      </c>
      <c r="I50" s="2">
        <f t="shared" si="5"/>
        <v>0</v>
      </c>
      <c r="J50" s="2">
        <f t="shared" si="6"/>
        <v>0</v>
      </c>
      <c r="K50" s="3">
        <f t="shared" si="7"/>
        <v>0</v>
      </c>
    </row>
    <row r="51" spans="1:11" s="26" customFormat="1" ht="99.75" x14ac:dyDescent="0.2">
      <c r="A51" s="33">
        <v>33</v>
      </c>
      <c r="B51" s="64" t="s">
        <v>52</v>
      </c>
      <c r="C51" s="35"/>
      <c r="D51" s="65">
        <v>1</v>
      </c>
      <c r="E51" s="65" t="s">
        <v>36</v>
      </c>
      <c r="F51" s="13">
        <v>0</v>
      </c>
      <c r="G51" s="1">
        <v>0</v>
      </c>
      <c r="H51" s="2">
        <f t="shared" si="4"/>
        <v>0</v>
      </c>
      <c r="I51" s="2">
        <f t="shared" si="5"/>
        <v>0</v>
      </c>
      <c r="J51" s="2">
        <f t="shared" si="6"/>
        <v>0</v>
      </c>
      <c r="K51" s="3">
        <f t="shared" si="7"/>
        <v>0</v>
      </c>
    </row>
    <row r="52" spans="1:11" s="26" customFormat="1" ht="99.75" x14ac:dyDescent="0.2">
      <c r="A52" s="33">
        <v>34</v>
      </c>
      <c r="B52" s="64" t="s">
        <v>51</v>
      </c>
      <c r="C52" s="35"/>
      <c r="D52" s="65">
        <v>1</v>
      </c>
      <c r="E52" s="65" t="s">
        <v>36</v>
      </c>
      <c r="F52" s="13">
        <v>0</v>
      </c>
      <c r="G52" s="1">
        <v>0</v>
      </c>
      <c r="H52" s="2">
        <f t="shared" si="4"/>
        <v>0</v>
      </c>
      <c r="I52" s="2">
        <f t="shared" si="5"/>
        <v>0</v>
      </c>
      <c r="J52" s="2">
        <f t="shared" si="6"/>
        <v>0</v>
      </c>
      <c r="K52" s="3">
        <f t="shared" si="7"/>
        <v>0</v>
      </c>
    </row>
    <row r="53" spans="1:11" s="26" customFormat="1" ht="102" customHeight="1" x14ac:dyDescent="0.2">
      <c r="A53" s="33">
        <v>35</v>
      </c>
      <c r="B53" s="64" t="s">
        <v>50</v>
      </c>
      <c r="C53" s="35"/>
      <c r="D53" s="65">
        <v>1</v>
      </c>
      <c r="E53" s="65" t="s">
        <v>36</v>
      </c>
      <c r="F53" s="13">
        <v>0</v>
      </c>
      <c r="G53" s="1">
        <v>0</v>
      </c>
      <c r="H53" s="2">
        <f t="shared" si="4"/>
        <v>0</v>
      </c>
      <c r="I53" s="2">
        <f t="shared" si="5"/>
        <v>0</v>
      </c>
      <c r="J53" s="2">
        <f t="shared" si="6"/>
        <v>0</v>
      </c>
      <c r="K53" s="3">
        <f t="shared" si="7"/>
        <v>0</v>
      </c>
    </row>
    <row r="54" spans="1:11" s="26" customFormat="1" ht="114" x14ac:dyDescent="0.2">
      <c r="A54" s="33">
        <v>36</v>
      </c>
      <c r="B54" s="64" t="s">
        <v>49</v>
      </c>
      <c r="C54" s="35"/>
      <c r="D54" s="65">
        <v>1</v>
      </c>
      <c r="E54" s="65" t="s">
        <v>36</v>
      </c>
      <c r="F54" s="13">
        <v>0</v>
      </c>
      <c r="G54" s="1">
        <v>0</v>
      </c>
      <c r="H54" s="2">
        <f t="shared" si="4"/>
        <v>0</v>
      </c>
      <c r="I54" s="2">
        <f t="shared" si="5"/>
        <v>0</v>
      </c>
      <c r="J54" s="2">
        <f t="shared" si="6"/>
        <v>0</v>
      </c>
      <c r="K54" s="3">
        <f t="shared" si="7"/>
        <v>0</v>
      </c>
    </row>
    <row r="56" spans="1:11" s="26" customFormat="1" ht="42" customHeight="1" thickBot="1" x14ac:dyDescent="0.25">
      <c r="A56" s="22"/>
      <c r="B56" s="27"/>
      <c r="C56" s="27"/>
      <c r="D56" s="22"/>
      <c r="E56" s="28"/>
      <c r="F56" s="29"/>
      <c r="G56" s="28"/>
      <c r="H56" s="28"/>
      <c r="J56" s="8" t="s">
        <v>23</v>
      </c>
      <c r="K56" s="5">
        <f>SUMIF(G:G,0%,I:I)</f>
        <v>0</v>
      </c>
    </row>
    <row r="57" spans="1:11" s="26" customFormat="1" ht="29.25" customHeight="1" thickBot="1" x14ac:dyDescent="0.25">
      <c r="A57" s="54" t="s">
        <v>25</v>
      </c>
      <c r="B57" s="55"/>
      <c r="C57" s="55"/>
      <c r="D57" s="55"/>
      <c r="E57" s="55"/>
      <c r="F57" s="55"/>
      <c r="G57" s="55"/>
      <c r="H57" s="55"/>
      <c r="I57" s="56"/>
      <c r="J57" s="12" t="s">
        <v>10</v>
      </c>
      <c r="K57" s="5">
        <f>SUMIF(G:G,5%,I:I)</f>
        <v>0</v>
      </c>
    </row>
    <row r="58" spans="1:11" s="26" customFormat="1" ht="77.25" customHeight="1" x14ac:dyDescent="0.2">
      <c r="A58" s="52" t="s">
        <v>33</v>
      </c>
      <c r="B58" s="52"/>
      <c r="C58" s="52"/>
      <c r="D58" s="52"/>
      <c r="E58" s="52"/>
      <c r="F58" s="52"/>
      <c r="G58" s="52"/>
      <c r="H58" s="52"/>
      <c r="I58" s="52"/>
      <c r="J58" s="8" t="s">
        <v>11</v>
      </c>
      <c r="K58" s="5">
        <f>SUMIF(G:G,19%,I:I)</f>
        <v>0</v>
      </c>
    </row>
    <row r="59" spans="1:11" s="26" customFormat="1" ht="20.25" customHeight="1" x14ac:dyDescent="0.2">
      <c r="A59" s="53"/>
      <c r="B59" s="53"/>
      <c r="C59" s="53"/>
      <c r="D59" s="53"/>
      <c r="E59" s="53"/>
      <c r="F59" s="53"/>
      <c r="G59" s="53"/>
      <c r="H59" s="53"/>
      <c r="I59" s="53"/>
      <c r="J59" s="9" t="s">
        <v>7</v>
      </c>
      <c r="K59" s="6">
        <f>SUM(K56:K58)</f>
        <v>0</v>
      </c>
    </row>
    <row r="60" spans="1:11" s="26" customFormat="1" ht="23.25" customHeight="1" x14ac:dyDescent="0.2">
      <c r="A60" s="53"/>
      <c r="B60" s="53"/>
      <c r="C60" s="53"/>
      <c r="D60" s="53"/>
      <c r="E60" s="53"/>
      <c r="F60" s="53"/>
      <c r="G60" s="53"/>
      <c r="H60" s="53"/>
      <c r="I60" s="53"/>
      <c r="J60" s="10" t="s">
        <v>12</v>
      </c>
      <c r="K60" s="7">
        <f>ROUND(K57*5%,0)</f>
        <v>0</v>
      </c>
    </row>
    <row r="61" spans="1:11" s="26" customFormat="1" x14ac:dyDescent="0.2">
      <c r="A61" s="53"/>
      <c r="B61" s="53"/>
      <c r="C61" s="53"/>
      <c r="D61" s="53"/>
      <c r="E61" s="53"/>
      <c r="F61" s="53"/>
      <c r="G61" s="53"/>
      <c r="H61" s="53"/>
      <c r="I61" s="53"/>
      <c r="J61" s="10" t="s">
        <v>13</v>
      </c>
      <c r="K61" s="5">
        <f>ROUND(K58*19%,0)</f>
        <v>0</v>
      </c>
    </row>
    <row r="62" spans="1:11" s="26" customFormat="1" x14ac:dyDescent="0.2">
      <c r="A62" s="53"/>
      <c r="B62" s="53"/>
      <c r="C62" s="53"/>
      <c r="D62" s="53"/>
      <c r="E62" s="53"/>
      <c r="F62" s="53"/>
      <c r="G62" s="53"/>
      <c r="H62" s="53"/>
      <c r="I62" s="53"/>
      <c r="J62" s="9" t="s">
        <v>14</v>
      </c>
      <c r="K62" s="6">
        <f>SUM(K60:K61)</f>
        <v>0</v>
      </c>
    </row>
    <row r="63" spans="1:11" s="26" customFormat="1" ht="59.25" customHeight="1" x14ac:dyDescent="0.2">
      <c r="A63" s="53"/>
      <c r="B63" s="53"/>
      <c r="C63" s="53"/>
      <c r="D63" s="53"/>
      <c r="E63" s="53"/>
      <c r="F63" s="53"/>
      <c r="G63" s="53"/>
      <c r="H63" s="53"/>
      <c r="I63" s="53"/>
      <c r="J63" s="11" t="s">
        <v>15</v>
      </c>
      <c r="K63" s="6">
        <f>+K59+K62</f>
        <v>0</v>
      </c>
    </row>
    <row r="65" spans="1:3" x14ac:dyDescent="0.25">
      <c r="B65" s="32"/>
      <c r="C65" s="32"/>
    </row>
    <row r="66" spans="1:3" x14ac:dyDescent="0.25">
      <c r="B66" s="32"/>
      <c r="C66" s="32"/>
    </row>
    <row r="67" spans="1:3" x14ac:dyDescent="0.25">
      <c r="B67" s="32"/>
      <c r="C67" s="32"/>
    </row>
    <row r="68" spans="1:3" ht="15.75" thickBot="1" x14ac:dyDescent="0.3">
      <c r="B68" s="63"/>
      <c r="C68" s="63"/>
    </row>
    <row r="69" spans="1:3" x14ac:dyDescent="0.25">
      <c r="B69" s="58" t="s">
        <v>20</v>
      </c>
      <c r="C69" s="58"/>
    </row>
    <row r="71" spans="1:3" x14ac:dyDescent="0.25">
      <c r="A71" s="30" t="s">
        <v>2</v>
      </c>
    </row>
  </sheetData>
  <sheetProtection algorithmName="SHA-512" hashValue="+hnsCnzWqT/QbU0/dYvFkpUdt9aI5mVSZUA1avqO7MCVox8PbszxDUALmUPb+8Or6XlaNp+K2c4C89/rxgmT3g==" saltValue="mrhTuS1Hp1cKpuqBu5QNtw==" spinCount="100000" sheet="1" selectLockedCells="1"/>
  <mergeCells count="22">
    <mergeCell ref="A58:I63"/>
    <mergeCell ref="A57:I57"/>
    <mergeCell ref="A9:B9"/>
    <mergeCell ref="B69:C69"/>
    <mergeCell ref="D13:G13"/>
    <mergeCell ref="D15:G15"/>
    <mergeCell ref="F9:G9"/>
    <mergeCell ref="I9:J9"/>
    <mergeCell ref="B68:C68"/>
    <mergeCell ref="M9:N9"/>
    <mergeCell ref="O9:P9"/>
    <mergeCell ref="A2:A5"/>
    <mergeCell ref="D11:G11"/>
    <mergeCell ref="J2:K2"/>
    <mergeCell ref="J3:K3"/>
    <mergeCell ref="J4:K4"/>
    <mergeCell ref="J5:K5"/>
    <mergeCell ref="A11:B15"/>
    <mergeCell ref="B2:I2"/>
    <mergeCell ref="B3:I3"/>
    <mergeCell ref="B4:I5"/>
    <mergeCell ref="K9:L9"/>
  </mergeCells>
  <dataValidations count="1">
    <dataValidation type="decimal" allowBlank="1" showInputMessage="1" showErrorMessage="1" sqref="F19:F54" xr:uid="{00000000-0002-0000-0000-000000000000}">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2021-08-17T14:11:19Z</dcterms:modified>
</cp:coreProperties>
</file>