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SEPTIEMBRE/F-CD-223 MEMORIAS RAM/"/>
    </mc:Choice>
  </mc:AlternateContent>
  <xr:revisionPtr revIDLastSave="99" documentId="8_{666E83E1-2D31-4457-9BF4-5A3B6CE9FC79}" xr6:coauthVersionLast="46" xr6:coauthVersionMax="46" xr10:uidLastSave="{D05AE901-98BF-45B5-99D3-622A55B7CE2C}"/>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1" l="1"/>
  <c r="I21" i="1" s="1"/>
  <c r="J21" i="1"/>
  <c r="K21" i="1" s="1"/>
  <c r="H22" i="1"/>
  <c r="I22" i="1" s="1"/>
  <c r="J22" i="1"/>
  <c r="K22" i="1" s="1"/>
  <c r="H20" i="1"/>
  <c r="I20" i="1" s="1"/>
  <c r="J20" i="1"/>
  <c r="H23" i="1"/>
  <c r="I23" i="1" s="1"/>
  <c r="J23" i="1"/>
  <c r="K23" i="1" s="1"/>
  <c r="L26" i="1"/>
  <c r="J19" i="1"/>
  <c r="H19" i="1"/>
  <c r="I19" i="1" s="1"/>
  <c r="L21" i="1" l="1"/>
  <c r="L22" i="1"/>
  <c r="K20" i="1"/>
  <c r="L20" i="1" s="1"/>
  <c r="L23" i="1"/>
  <c r="L25" i="1"/>
  <c r="K19" i="1"/>
  <c r="L19" i="1" s="1"/>
  <c r="L29" i="1"/>
  <c r="L27" i="1" l="1"/>
  <c r="L30" i="1" l="1"/>
  <c r="L31" i="1" s="1"/>
  <c r="L28"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<sst xmlns="http://schemas.openxmlformats.org/spreadsheetml/2006/main" count="49" uniqueCount="44">
  <si>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</si>
  <si>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</si>
  <si>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</si>
  <si>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</si>
  <si>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</si>
  <si>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</si>
  <si>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</si>
  <si>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</si>
  <si>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</si>
  <si>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</si>
  <si>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</si>
  <si>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</si>
  <si>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</si>
  <si>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</si>
  <si>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</si>
  <si>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</si>
  <si>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</si>
  <si>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</si>
  <si>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</si>
  <si>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</si>
  <si>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</si>
  <si>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</si>
  <si>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</si>
  <si>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</si>
  <si>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</si>
  <si>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</si>
  <si>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</si>
  <si>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</si>
  <si>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</si>
  <si>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</si>
  <si>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</si>
  <si>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</si>
  <si>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</si>
  <si>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</si>
  <si>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</si>
  <si>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</si>
  <si>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</si>
  <si>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</si>
  <si>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</si>
  <si>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Memoria RAM de 32GB para nodo Nutanix:
Memoria de 32GB sigle DIMM. Compatible con NX-3060/61, NX- 6060/80, NX-7110</t>
  </si>
  <si>
    <t>Hub USB de red - KVM 2g APC de 16 puertos:
APC HVM 2G, analogo, 1 usuario local, 16 puertos, Conmutador de servidor para incrementar la capacidad del sistema</t>
  </si>
  <si>
    <t>Paquete de 10 licencia para Veeam Backup:
Paquetes de licencias por 10 para servico de Veeam Backup (pvasvul- 01-su3yp-00), para la plataforma de Veeam, Networking applications - network backup, monitoring &amp; performance management</t>
  </si>
  <si>
    <t>Soporte de las memorias Ram: Hardware support for Uprade part qualified for Nx-core plataform</t>
  </si>
  <si>
    <t>Servicios de instalación y puesta en Marcha de los elementos adquiridos (Memorias Ram - Hub USB de red ) y Paquete de Licencias de VeemBackup.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</si>
</sst>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topLeftCell="A16" zoomScale="80" zoomScaleNormal="80" zoomScaleSheetLayoutView="90" zoomScalePageLayoutView="55" workbookViewId="0">
      <selection activeCell="G23" sqref="G23"/>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25.5703125" style="16" bestFit="1" customWidth="1"/>
    <col min="10" max="10" width="18.85546875" style="16" bestFit="1"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7" t="s">
        <v>36</v>
      </c>
    </row>
    <row r="8" spans="1:12" x14ac:dyDescent="0.25">
      <c r="A8" s="17"/>
    </row>
    <row r="9" spans="1:12" ht="25.5" customHeight="1" x14ac:dyDescent="0.25">
      <c r="A9" s="55" t="s">
        <v>38</v>
      </c>
      <c r="B9" s="55"/>
      <c r="C9" s="18"/>
      <c r="E9" s="19" t="s">
        <v>22</v>
      </c>
      <c r="F9" s="57"/>
      <c r="G9" s="58"/>
      <c r="I9" s="20" t="s">
        <v>17</v>
      </c>
      <c r="J9" s="59"/>
      <c r="K9" s="60"/>
    </row>
    <row r="10" spans="1:12" ht="15.75" thickBot="1" x14ac:dyDescent="0.3">
      <c r="A10" s="18"/>
      <c r="B10" s="18"/>
      <c r="C10" s="18"/>
      <c r="E10" s="21"/>
      <c r="F10" s="21"/>
      <c r="G10" s="21"/>
      <c r="I10" s="22"/>
      <c r="J10" s="23"/>
      <c r="K10" s="23"/>
    </row>
    <row r="11" spans="1:12" ht="30.75" customHeight="1" thickBot="1" x14ac:dyDescent="0.3">
      <c r="A11" s="44" t="s">
        <v>29</v>
      </c>
      <c r="B11" s="45"/>
      <c r="C11" s="24"/>
      <c r="D11" s="40" t="s">
        <v>18</v>
      </c>
      <c r="E11" s="41"/>
      <c r="F11" s="41"/>
      <c r="G11" s="42"/>
      <c r="H11" s="34"/>
      <c r="I11" s="22"/>
    </row>
    <row r="12" spans="1:12" ht="15.75" thickBot="1" x14ac:dyDescent="0.3">
      <c r="A12" s="46"/>
      <c r="B12" s="47"/>
      <c r="C12" s="24"/>
      <c r="D12" s="25"/>
      <c r="E12" s="21"/>
      <c r="F12" s="21"/>
      <c r="G12" s="21"/>
      <c r="I12" s="22"/>
    </row>
    <row r="13" spans="1:12" ht="30" customHeight="1" thickBot="1" x14ac:dyDescent="0.3">
      <c r="A13" s="46"/>
      <c r="B13" s="47"/>
      <c r="C13" s="24"/>
      <c r="D13" s="40" t="s">
        <v>19</v>
      </c>
      <c r="E13" s="41"/>
      <c r="F13" s="41"/>
      <c r="G13" s="42"/>
      <c r="H13" s="34"/>
      <c r="I13" s="22"/>
    </row>
    <row r="14" spans="1:12" ht="18.75" customHeight="1" thickBot="1" x14ac:dyDescent="0.3">
      <c r="A14" s="46"/>
      <c r="B14" s="47"/>
      <c r="C14" s="24"/>
      <c r="E14" s="21"/>
      <c r="F14" s="21"/>
      <c r="G14" s="21"/>
      <c r="I14" s="22"/>
    </row>
    <row r="15" spans="1:12" ht="24" customHeight="1" thickBot="1" x14ac:dyDescent="0.3">
      <c r="A15" s="48"/>
      <c r="B15" s="49"/>
      <c r="C15" s="24"/>
      <c r="D15" s="40" t="s">
        <v>23</v>
      </c>
      <c r="E15" s="41"/>
      <c r="F15" s="41"/>
      <c r="G15" s="42"/>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38.25" x14ac:dyDescent="0.25">
      <c r="A19" s="36">
        <v>1</v>
      </c>
      <c r="B19" s="37" t="s">
        <v>39</v>
      </c>
      <c r="C19" s="38"/>
      <c r="D19" s="36">
        <v>24</v>
      </c>
      <c r="E19" s="36" t="s">
        <v>37</v>
      </c>
      <c r="F19" s="13">
        <v>0</v>
      </c>
      <c r="G19" s="1">
        <v>0</v>
      </c>
      <c r="H19" s="2">
        <f>+ROUND(F19*G19,0)</f>
        <v>0</v>
      </c>
      <c r="I19" s="2">
        <f>ROUND(F19+H19,0)</f>
        <v>0</v>
      </c>
      <c r="J19" s="2">
        <f>ROUND(F19*D19,0)</f>
        <v>0</v>
      </c>
      <c r="K19" s="2">
        <f>ROUND(J19*G19,0)</f>
        <v>0</v>
      </c>
      <c r="L19" s="3">
        <f>ROUND(J19+K19,0)</f>
        <v>0</v>
      </c>
    </row>
    <row r="20" spans="1:12" s="28" customFormat="1" ht="51" x14ac:dyDescent="0.25">
      <c r="A20" s="36">
        <v>2</v>
      </c>
      <c r="B20" s="37" t="s">
        <v>40</v>
      </c>
      <c r="C20" s="38"/>
      <c r="D20" s="36">
        <v>1</v>
      </c>
      <c r="E20" s="36" t="s">
        <v>37</v>
      </c>
      <c r="F20" s="13">
        <v>0</v>
      </c>
      <c r="G20" s="1">
        <v>0</v>
      </c>
      <c r="H20" s="2">
        <f t="shared" ref="H20:H23" si="0">+ROUND(F20*G20,0)</f>
        <v>0</v>
      </c>
      <c r="I20" s="2">
        <f t="shared" ref="I20:I23" si="1">ROUND(F20+H20,0)</f>
        <v>0</v>
      </c>
      <c r="J20" s="2">
        <f t="shared" ref="J20:J23" si="2">ROUND(F20*D20,0)</f>
        <v>0</v>
      </c>
      <c r="K20" s="2">
        <f t="shared" ref="K20:K23" si="3">ROUND(J20*G20,0)</f>
        <v>0</v>
      </c>
      <c r="L20" s="3">
        <f t="shared" ref="L20:L23" si="4">ROUND(J20+K20,0)</f>
        <v>0</v>
      </c>
    </row>
    <row r="21" spans="1:12" s="28" customFormat="1" ht="63.75" x14ac:dyDescent="0.25">
      <c r="A21" s="36">
        <v>3</v>
      </c>
      <c r="B21" s="37" t="s">
        <v>41</v>
      </c>
      <c r="C21" s="38"/>
      <c r="D21" s="36">
        <v>2</v>
      </c>
      <c r="E21" s="36" t="s">
        <v>37</v>
      </c>
      <c r="F21" s="13">
        <v>0</v>
      </c>
      <c r="G21" s="1">
        <v>0</v>
      </c>
      <c r="H21" s="2">
        <f>+ROUND(F21*G21,0)</f>
        <v>0</v>
      </c>
      <c r="I21" s="2">
        <f>ROUND(F21+H21,0)</f>
        <v>0</v>
      </c>
      <c r="J21" s="2">
        <f>ROUND(F21*D21,0)</f>
        <v>0</v>
      </c>
      <c r="K21" s="2">
        <f>ROUND(J21*G21,0)</f>
        <v>0</v>
      </c>
      <c r="L21" s="3">
        <f>ROUND(J21+K21,0)</f>
        <v>0</v>
      </c>
    </row>
    <row r="22" spans="1:12" s="28" customFormat="1" ht="25.5" x14ac:dyDescent="0.25">
      <c r="A22" s="36">
        <v>4</v>
      </c>
      <c r="B22" s="37" t="s">
        <v>42</v>
      </c>
      <c r="C22" s="38"/>
      <c r="D22" s="36">
        <v>1</v>
      </c>
      <c r="E22" s="36" t="s">
        <v>37</v>
      </c>
      <c r="F22" s="13">
        <v>0</v>
      </c>
      <c r="G22" s="1">
        <v>0</v>
      </c>
      <c r="H22" s="2">
        <f t="shared" ref="H22" si="5">+ROUND(F22*G22,0)</f>
        <v>0</v>
      </c>
      <c r="I22" s="2">
        <f t="shared" ref="I22" si="6">ROUND(F22+H22,0)</f>
        <v>0</v>
      </c>
      <c r="J22" s="2">
        <f t="shared" ref="J22" si="7">ROUND(F22*D22,0)</f>
        <v>0</v>
      </c>
      <c r="K22" s="2">
        <f t="shared" ref="K22" si="8">ROUND(J22*G22,0)</f>
        <v>0</v>
      </c>
      <c r="L22" s="3">
        <f t="shared" ref="L22" si="9">ROUND(J22+K22,0)</f>
        <v>0</v>
      </c>
    </row>
    <row r="23" spans="1:12" s="28" customFormat="1" ht="38.25" x14ac:dyDescent="0.25">
      <c r="A23" s="36">
        <v>5</v>
      </c>
      <c r="B23" s="37" t="s">
        <v>43</v>
      </c>
      <c r="C23" s="38"/>
      <c r="D23" s="36">
        <v>1</v>
      </c>
      <c r="E23" s="36" t="s">
        <v>37</v>
      </c>
      <c r="F23" s="13">
        <v>0</v>
      </c>
      <c r="G23" s="1">
        <v>0</v>
      </c>
      <c r="H23" s="2">
        <f t="shared" si="0"/>
        <v>0</v>
      </c>
      <c r="I23" s="2">
        <f t="shared" si="1"/>
        <v>0</v>
      </c>
      <c r="J23" s="2">
        <f t="shared" si="2"/>
        <v>0</v>
      </c>
      <c r="K23" s="2">
        <f t="shared" si="3"/>
        <v>0</v>
      </c>
      <c r="L23" s="3">
        <f t="shared" si="4"/>
        <v>0</v>
      </c>
    </row>
    <row r="25" spans="1:12" s="28" customFormat="1" ht="42" customHeight="1" thickBot="1" x14ac:dyDescent="0.25">
      <c r="A25" s="24"/>
      <c r="B25" s="29"/>
      <c r="C25" s="29"/>
      <c r="D25" s="24"/>
      <c r="E25" s="30"/>
      <c r="F25" s="31"/>
      <c r="G25" s="30"/>
      <c r="H25" s="30"/>
      <c r="I25" s="32"/>
      <c r="K25" s="8" t="s">
        <v>24</v>
      </c>
      <c r="L25" s="5">
        <f>SUMIF(G:G,0%,J:J)</f>
        <v>0</v>
      </c>
    </row>
    <row r="26" spans="1:12" s="28" customFormat="1" ht="29.25" customHeight="1" thickBot="1" x14ac:dyDescent="0.25">
      <c r="A26" s="52" t="s">
        <v>26</v>
      </c>
      <c r="B26" s="53"/>
      <c r="C26" s="53"/>
      <c r="D26" s="53"/>
      <c r="E26" s="53"/>
      <c r="F26" s="53"/>
      <c r="G26" s="53"/>
      <c r="H26" s="53"/>
      <c r="I26" s="53"/>
      <c r="J26" s="54"/>
      <c r="K26" s="12" t="s">
        <v>11</v>
      </c>
      <c r="L26" s="5">
        <f>SUMIF(G:G,5%,J:J)</f>
        <v>0</v>
      </c>
    </row>
    <row r="27" spans="1:12" s="28" customFormat="1" ht="77.25" customHeight="1" x14ac:dyDescent="0.2">
      <c r="A27" s="50" t="s">
        <v>34</v>
      </c>
      <c r="B27" s="50"/>
      <c r="C27" s="50"/>
      <c r="D27" s="50"/>
      <c r="E27" s="50"/>
      <c r="F27" s="50"/>
      <c r="G27" s="50"/>
      <c r="H27" s="50"/>
      <c r="I27" s="50"/>
      <c r="J27" s="50"/>
      <c r="K27" s="8" t="s">
        <v>12</v>
      </c>
      <c r="L27" s="5">
        <f>SUMIF(G:G,19%,J:J)</f>
        <v>0</v>
      </c>
    </row>
    <row r="28" spans="1:12" s="28" customFormat="1" ht="20.25" customHeight="1" x14ac:dyDescent="0.2">
      <c r="A28" s="51"/>
      <c r="B28" s="51"/>
      <c r="C28" s="51"/>
      <c r="D28" s="51"/>
      <c r="E28" s="51"/>
      <c r="F28" s="51"/>
      <c r="G28" s="51"/>
      <c r="H28" s="51"/>
      <c r="I28" s="51"/>
      <c r="J28" s="51"/>
      <c r="K28" s="9" t="s">
        <v>8</v>
      </c>
      <c r="L28" s="6">
        <f>SUM(L25:L27)</f>
        <v>0</v>
      </c>
    </row>
    <row r="29" spans="1:12" s="28" customFormat="1" ht="23.25" customHeight="1" x14ac:dyDescent="0.2">
      <c r="A29" s="51"/>
      <c r="B29" s="51"/>
      <c r="C29" s="51"/>
      <c r="D29" s="51"/>
      <c r="E29" s="51"/>
      <c r="F29" s="51"/>
      <c r="G29" s="51"/>
      <c r="H29" s="51"/>
      <c r="I29" s="51"/>
      <c r="J29" s="51"/>
      <c r="K29" s="10" t="s">
        <v>13</v>
      </c>
      <c r="L29" s="7">
        <f>ROUND(L26*5%,0)</f>
        <v>0</v>
      </c>
    </row>
    <row r="30" spans="1:12" s="28" customFormat="1" x14ac:dyDescent="0.2">
      <c r="A30" s="51"/>
      <c r="B30" s="51"/>
      <c r="C30" s="51"/>
      <c r="D30" s="51"/>
      <c r="E30" s="51"/>
      <c r="F30" s="51"/>
      <c r="G30" s="51"/>
      <c r="H30" s="51"/>
      <c r="I30" s="51"/>
      <c r="J30" s="51"/>
      <c r="K30" s="10" t="s">
        <v>14</v>
      </c>
      <c r="L30" s="5">
        <f>ROUND(L27*19%,0)</f>
        <v>0</v>
      </c>
    </row>
    <row r="31" spans="1:12" s="28" customFormat="1" x14ac:dyDescent="0.2">
      <c r="A31" s="51"/>
      <c r="B31" s="51"/>
      <c r="C31" s="51"/>
      <c r="D31" s="51"/>
      <c r="E31" s="51"/>
      <c r="F31" s="51"/>
      <c r="G31" s="51"/>
      <c r="H31" s="51"/>
      <c r="I31" s="51"/>
      <c r="J31" s="51"/>
      <c r="K31" s="9" t="s">
        <v>15</v>
      </c>
      <c r="L31" s="6">
        <f>SUM(L29:L30)</f>
        <v>0</v>
      </c>
    </row>
    <row r="32" spans="1:12" s="28" customFormat="1" ht="59.25" customHeight="1" x14ac:dyDescent="0.2">
      <c r="A32" s="51"/>
      <c r="B32" s="51"/>
      <c r="C32" s="51"/>
      <c r="D32" s="51"/>
      <c r="E32" s="51"/>
      <c r="F32" s="51"/>
      <c r="G32" s="51"/>
      <c r="H32" s="51"/>
      <c r="I32" s="51"/>
      <c r="J32" s="51"/>
      <c r="K32" s="11" t="s">
        <v>16</v>
      </c>
      <c r="L32" s="6">
        <f>+L28+L31</f>
        <v>0</v>
      </c>
    </row>
    <row r="34" spans="1:3" x14ac:dyDescent="0.25">
      <c r="B34" s="35"/>
      <c r="C34" s="35"/>
    </row>
    <row r="35" spans="1:3" x14ac:dyDescent="0.25">
      <c r="B35" s="35"/>
      <c r="C35" s="35"/>
    </row>
    <row r="36" spans="1:3" x14ac:dyDescent="0.25">
      <c r="B36" s="35"/>
      <c r="C36" s="35"/>
    </row>
    <row r="37" spans="1:3" ht="15.75" thickBot="1" x14ac:dyDescent="0.3">
      <c r="B37" s="61"/>
      <c r="C37" s="61"/>
    </row>
    <row r="38" spans="1:3" x14ac:dyDescent="0.25">
      <c r="B38" s="56" t="s">
        <v>21</v>
      </c>
      <c r="C38" s="56"/>
    </row>
    <row r="40" spans="1:3" x14ac:dyDescent="0.25">
      <c r="A40" s="33" t="s">
        <v>2</v>
      </c>
    </row>
  </sheetData>
  <sheetProtection algorithmName="SHA-512" hashValue="NCjpJey/jOo0w3LnsaYQF8TPIjbvxX2m371U94ZVZ5SEK5CmM2GSm6ZOLuuNQsX+ig3mVnUTG9JRT+mT2k5Fvw==" saltValue="Dsw6kWu7i5+VCzAT2ny+cw==" spinCount="100000" sheet="1" selectLockedCells="1"/>
  <mergeCells count="19">
    <mergeCell ref="A27:J32"/>
    <mergeCell ref="A26:J26"/>
    <mergeCell ref="A9:B9"/>
    <mergeCell ref="B38:C38"/>
    <mergeCell ref="D13:G13"/>
    <mergeCell ref="D15:G15"/>
    <mergeCell ref="F9:G9"/>
    <mergeCell ref="J9:K9"/>
    <mergeCell ref="B37:C37"/>
    <mergeCell ref="A2:A5"/>
    <mergeCell ref="D11:G11"/>
    <mergeCell ref="K2:L2"/>
    <mergeCell ref="K3:L3"/>
    <mergeCell ref="K4:L4"/>
    <mergeCell ref="K5:L5"/>
    <mergeCell ref="A11:B15"/>
    <mergeCell ref="B2:J2"/>
    <mergeCell ref="B3:J3"/>
    <mergeCell ref="B4:J5"/>
  </mergeCells>
  <dataValidations count="1">
    <dataValidation type="decimal" allowBlank="1" showInputMessage="1" showErrorMessage="1" sqref="F19:F2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3.xml><?xml version="1.0" encoding="utf-8"?>
<ds:datastoreItem xmlns:ds="http://schemas.openxmlformats.org/officeDocument/2006/customXml" ds:itemID="{3914CFA7-1430-4EFA-B2E0-77EF3E20DD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f3228f-11cd-4ac2-9316-5170767e729b"/>
    <ds:schemaRef ds:uri="ad00a543-a158-4a43-bb51-9847e8ba78bb"/>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2021-09-15T18:26:15Z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