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21 ADQ EQUP AGROINDUSTRIALES\DOCUMENTOS A PUBLICAR\"/>
    </mc:Choice>
  </mc:AlternateContent>
  <xr:revisionPtr revIDLastSave="0" documentId="13_ncr:1_{E28A2AE2-307D-48CE-8352-2845AEEBB303}"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H21" i="1"/>
  <c r="I21" i="1" s="1"/>
  <c r="J21" i="1"/>
  <c r="K21" i="1" s="1"/>
  <c r="H22" i="1"/>
  <c r="I22" i="1" s="1"/>
  <c r="J22" i="1"/>
  <c r="K22" i="1" s="1"/>
  <c r="L22" i="1" s="1"/>
  <c r="H23" i="1"/>
  <c r="I23" i="1" s="1"/>
  <c r="J23" i="1"/>
  <c r="K23" i="1" s="1"/>
  <c r="H24" i="1"/>
  <c r="I24" i="1" s="1"/>
  <c r="J24" i="1"/>
  <c r="K24" i="1" s="1"/>
  <c r="H25" i="1"/>
  <c r="I25" i="1" s="1"/>
  <c r="J25" i="1"/>
  <c r="K25" i="1" s="1"/>
  <c r="H26" i="1"/>
  <c r="I26" i="1" s="1"/>
  <c r="J26" i="1"/>
  <c r="K26" i="1" s="1"/>
  <c r="L26" i="1" s="1"/>
  <c r="H27" i="1"/>
  <c r="I27" i="1" s="1"/>
  <c r="J27" i="1"/>
  <c r="K27" i="1" s="1"/>
  <c r="L27" i="1" s="1"/>
  <c r="H28" i="1"/>
  <c r="I28" i="1" s="1"/>
  <c r="J28" i="1"/>
  <c r="K28" i="1" s="1"/>
  <c r="H29" i="1"/>
  <c r="I29" i="1" s="1"/>
  <c r="J29" i="1"/>
  <c r="K29" i="1" s="1"/>
  <c r="H30" i="1"/>
  <c r="I30" i="1" s="1"/>
  <c r="J30" i="1"/>
  <c r="K30" i="1" s="1"/>
  <c r="L30" i="1" s="1"/>
  <c r="H31" i="1"/>
  <c r="I31" i="1" s="1"/>
  <c r="J31" i="1"/>
  <c r="K31" i="1" s="1"/>
  <c r="L31" i="1" s="1"/>
  <c r="L28" i="1" l="1"/>
  <c r="L23" i="1"/>
  <c r="L24" i="1"/>
  <c r="L20" i="1"/>
  <c r="L29" i="1"/>
  <c r="L25" i="1"/>
  <c r="L21" i="1"/>
  <c r="J19" i="1"/>
  <c r="H19" i="1"/>
  <c r="I19" i="1" s="1"/>
  <c r="K19" i="1" l="1"/>
  <c r="L19" i="1" s="1"/>
  <c r="L33" i="1"/>
  <c r="L36" i="1" s="1"/>
  <c r="L34" i="1" l="1"/>
  <c r="L37" i="1" s="1"/>
  <c r="L32" i="1"/>
  <c r="L38" i="1" l="1"/>
  <c r="L35" i="1"/>
  <c r="L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<sst xmlns="http://schemas.openxmlformats.org/spreadsheetml/2006/main" count="67" uniqueCount="54">
  <si>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</si>
  <si>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</si>
  <si>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</si>
  <si>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</si>
  <si>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</si>
  <si>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</si>
  <si>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</si>
  <si>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</si>
  <si>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</si>
  <si>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</si>
  <si>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</si>
  <si>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</si>
  <si>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</si>
  <si>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</si>
  <si>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</si>
  <si>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</si>
  <si>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</si>
  <si>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</si>
  <si>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</si>
  <si>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</si>
  <si>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</si>
  <si>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</si>
  <si>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</si>
  <si>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</si>
  <si>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</si>
  <si>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</si>
  <si>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</si>
  <si>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</si>
  <si>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</si>
  <si>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</si>
  <si>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</si>
  <si>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</si>
  <si>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</si>
  <si>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</si>
  <si>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</si>
  <si>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</si>
  <si>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</si>
  <si>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</si>
  <si>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</si>
  <si>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 xml:space="preserve">NOTA TECNICA: </t>
    </r>
    <r>
      <rPr>
        <sz val="10"/>
        <color theme="1"/>
        <rFont val="Arial"/>
        <family val="2"/>
      </rPr>
      <t>El proveedor deberá brindar garantía sin costo alguno de tres meses y asumirá la responsabilidad a que hubiere lugar por mantenimiento preventivo, correctivo, contados a partir de la fecha de entrega y puesta en funcionamiento de los Equipos de la Unidad Agroambiental el Tibar de la Seccional Ubate de la Universidad de Cundinamarca.</t>
    </r>
  </si>
  <si>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</si>
  <si>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Abonadora para granulados manual: Equipo para la aplicación superficial de productos granulados, principalmente fertilizantes.Puede ser utilizado en cultivos agrícolas de flores, hortalizas, banano, cítricos, maíz, café y en cultivos forestales, eucalipto, pinos, etc., garantizando siempre una dosis precisa y facilidad para la distribución del producto. Especificaciones técnicas Peso vacío 4,8 kg, Peso Lleno (con fertilizante NPK 20-5-20)19,45 kg, Tanque químico - liquido (capacidad 16 lt), Faja de dosis (mínimo - máximo) (9,0 285,0) Cloruro de Potasio | (8,0 215,0) Urea | (10,0 250,0) NPK. Faja de dosis aplicación en línea (mínimo - máximo) en Kg/min:4,2 - 12,2 Cloruro de Potasio),(4,7 - 11,7 Urea), (3,6 - 10,6 NPK). Unidad Agroambiental la esperanza. Garantía un año.</t>
  </si>
  <si>
    <t>Taladro percutor 1/2 20v: características: 22 posiciones de torque para atornillado preciso en las diferentes aplicaciones. Transmisión de 2 velocidades. Control óptimo de la herramienta. Incluye luz led para mejor visibilidad en áreas obscuras mango recubierto de goma: provee un mejor agarre y prolonga la durabilidad de la herramienta.2 baterías de 1.3 ah. Motor de alto rendimiento. Diseño compacto y liviano, recubierto en goma: potencia de 20 volts Max. Especificaciones técnicas: velocidad sin carga: 0-350/ 0-1500 rpm. Torque: 45 nm (33,2 ft-lb). Impacto por minuto: 0-25,500 imp. Capacidad máxima (madera): 35mm capacidad máxima (metal): 13mm capacidad máxima (concreto): 13mm batería: 2 baterías de 1.3 ah ion de litio cargador: 2 a tiempo de carga: 45 min. Incluye: 2 baterías Ion de litio, cargador y maletín plástico. Unidad Agroambiental la Esperanza garantía un año</t>
  </si>
  <si>
    <t>Guadañadora: de motor SM 45; Peso del equipo sin combustible 17,6 libras/8kg; Tipo 2        tiempos, cilindro vertical, enfriado por aire; diámetro por carrera 40 mm x 33mm; Desplazamiento 41,5 cc/2,58 pulg. cubicas; potencia máxima 2,3 hp @ 7500 rpm (r/min); Tipo de trasmisión Automática, embrague centrifugo con cartabón; combustible / aceite 50:1 ; Capacidad de tanque de combustible 25,7 onzas/760 ml; tipo de carburador TK-Tipo diafragma; sistema de encendido totalmente electrónico, controlado por transistor; bujía c j8; filtro de aire elemento de espuma; método de arranque recular; método de parada interruptor eléctrico, sistema de encendido Swich  sin botón; unión del manubrio amortiguado y caja de engranaje de alto impacto. incluye kit de herramienta, arnés de carga, careta de protección, Unidad Agroambiental la esperanza Garantía un año.</t>
  </si>
  <si>
    <t>Juego de 4 cuchillas y 1 contra cuchilla para pica pasto Penagos PP600 Unidad Agroambiental la esperanza</t>
  </si>
  <si>
    <t>kit de reparación origen japonés de cilindro para guadaña b45</t>
  </si>
  <si>
    <t>Kit postcosecha plus: Compuesto por Gravimet (balanza electrónica 5kg precisión 1g, batería, cinco canastillas filtro UV, manual de usuario y empaque individual), Paleta lava café con cabo y accesorios; Rastrillo de 8 dientes con cabo y accesorios y fermaestro. Unidad Agroambiental la esperanza</t>
  </si>
  <si>
    <t>  Pulverizador profesional: peso 5kg; capacidad de depósito en litros 18; equipamiento palanca de la bomba en el lado izquierdo o derecho, Válvula de cierre ergonómico; Correas para fijación en dos posiciones diferentes y se ajustan individualmente al tamaño del usuario; envase transparente con escala de nivel. Unidad Agroambiental la Esperanza Garantía un año</t>
  </si>
  <si>
    <t>Tatuadora Rotativa: (ganado) 4 Dígitos Unidad Agroambiental la Esperanza Garantía un año</t>
  </si>
  <si>
    <t>Rotomartillo de Velocidad Variable y Reversa de 1/2 (13 mm). Interruptor electrónico de velocidad variable con reversa. Mandril para mayor capacidad de trabajo y mejor retención de broca. Diseño contorneado y ergonómico. Potente motor de 650 Watts. Velocidad de rotación de 0-2,800 RPM. Mango lateral de 360con varilla de profundidad. Golpes por minuto 0-47,600 GPM. Capacidad en acero 3/8 pulg. Capacidad en madera 1 pulg. Máximo en concreto 5/8 pulg. Largo de la herramienta 6.7. Peso de la herramienta 1.82 kg. Unidad Agroambiental el Tíbar Garantía un año</t>
  </si>
  <si>
    <t>Fumigadora de espalda 20 litros: sistema de inyección pistón y cámara externa; material sistema de inyección metálico/latón; peso 6kg; descarga promedio 1000cc/min; capacidad máxima del recipiente 20 lts; capacidad de la cámara 1,1 lts; presión de trabajo 60 psi +/- 15%, lanza metálica de 67 ms.; llave de paso plástica con inserto metálico; material del recipiente polietileno alta densidad; chasis inoxidable tubular; manguera caucho reforzado-200 psi. Garantia un año. Unidad Agroambiental el Tíbar. </t>
  </si>
  <si>
    <t>Aplicador de tranf embriones. 25 ml de acero inoxidable disponible para pajillas de 0.25 ml y 0.50 ml Unidad Agroambiental el Tíbar</t>
  </si>
  <si>
    <t>Fundas azul de punta metálica 21” agtehc, presentación por unidad Agroambiental el Tíbar</t>
  </si>
  <si>
    <t>Motosierra de alto rendimiento: Cilindrada cm3: 72.2; Potencia kW 3.9; potencia CV 5,3; Peso Kg: 6,2 sin equipo de corte, Relación peso potencia kg/kW 1,6 Paso de cadena Pulgadas 3/8"; longitud de espada 70 cm. Unidad Agroambiental el Tíbar. Garantía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</si>
</sst>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wrapText="1"/>
    </xf>
    <xf numFmtId="0" fontId="1" fillId="0" borderId="20"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zoomScale="70" zoomScaleNormal="70" zoomScaleSheetLayoutView="90" zoomScalePageLayoutView="55" workbookViewId="0">
      <selection activeCell="F29" sqref="F29"/>
    </sheetView>
  </sheetViews>
  <sheetFormatPr baseColWidth="10" defaultRowHeight="15" x14ac:dyDescent="0.25"/>
  <cols>
    <col min="1" max="1" width="10.7109375" style="16" customWidth="1"/>
    <col min="2" max="2" width="60.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3"/>
      <c r="B2" s="54" t="s">
        <v>0</v>
      </c>
      <c r="C2" s="54"/>
      <c r="D2" s="54"/>
      <c r="E2" s="54"/>
      <c r="F2" s="54"/>
      <c r="G2" s="54"/>
      <c r="H2" s="54"/>
      <c r="I2" s="54"/>
      <c r="J2" s="54"/>
      <c r="K2" s="54" t="s">
        <v>33</v>
      </c>
      <c r="L2" s="54"/>
    </row>
    <row r="3" spans="1:12" ht="15.75" customHeight="1" x14ac:dyDescent="0.25">
      <c r="A3" s="53"/>
      <c r="B3" s="54" t="s">
        <v>1</v>
      </c>
      <c r="C3" s="54"/>
      <c r="D3" s="54"/>
      <c r="E3" s="54"/>
      <c r="F3" s="54"/>
      <c r="G3" s="54"/>
      <c r="H3" s="54"/>
      <c r="I3" s="54"/>
      <c r="J3" s="54"/>
      <c r="K3" s="54" t="s">
        <v>29</v>
      </c>
      <c r="L3" s="54"/>
    </row>
    <row r="4" spans="1:12" ht="16.5" customHeight="1" x14ac:dyDescent="0.25">
      <c r="A4" s="53"/>
      <c r="B4" s="54" t="s">
        <v>27</v>
      </c>
      <c r="C4" s="54"/>
      <c r="D4" s="54"/>
      <c r="E4" s="54"/>
      <c r="F4" s="54"/>
      <c r="G4" s="54"/>
      <c r="H4" s="54"/>
      <c r="I4" s="54"/>
      <c r="J4" s="54"/>
      <c r="K4" s="54" t="s">
        <v>30</v>
      </c>
      <c r="L4" s="54"/>
    </row>
    <row r="5" spans="1:12" ht="15" customHeight="1" x14ac:dyDescent="0.25">
      <c r="A5" s="53"/>
      <c r="B5" s="54"/>
      <c r="C5" s="54"/>
      <c r="D5" s="54"/>
      <c r="E5" s="54"/>
      <c r="F5" s="54"/>
      <c r="G5" s="54"/>
      <c r="H5" s="54"/>
      <c r="I5" s="54"/>
      <c r="J5" s="54"/>
      <c r="K5" s="54" t="s">
        <v>31</v>
      </c>
      <c r="L5" s="54"/>
    </row>
    <row r="7" spans="1:12" x14ac:dyDescent="0.25">
      <c r="A7" s="19" t="s">
        <v>36</v>
      </c>
    </row>
    <row r="8" spans="1:12" x14ac:dyDescent="0.25">
      <c r="A8" s="20" t="s">
        <v>35</v>
      </c>
    </row>
    <row r="9" spans="1:12" ht="25.5" customHeight="1" x14ac:dyDescent="0.25">
      <c r="A9" s="40" t="s">
        <v>34</v>
      </c>
      <c r="B9" s="40"/>
      <c r="C9" s="21"/>
      <c r="E9" s="22" t="s">
        <v>21</v>
      </c>
      <c r="F9" s="45"/>
      <c r="G9" s="46"/>
      <c r="I9" s="23" t="s">
        <v>16</v>
      </c>
      <c r="J9" s="47"/>
      <c r="K9" s="48"/>
    </row>
    <row r="10" spans="1:12" ht="15.75" thickBot="1" x14ac:dyDescent="0.3">
      <c r="A10" s="21"/>
      <c r="B10" s="21"/>
      <c r="C10" s="21"/>
      <c r="E10" s="24"/>
      <c r="F10" s="24"/>
      <c r="G10" s="24"/>
      <c r="I10" s="25"/>
      <c r="J10" s="26"/>
      <c r="K10" s="26"/>
    </row>
    <row r="11" spans="1:12" ht="30.75" customHeight="1" thickBot="1" x14ac:dyDescent="0.3">
      <c r="A11" s="55" t="s">
        <v>28</v>
      </c>
      <c r="B11" s="56"/>
      <c r="C11" s="27"/>
      <c r="D11" s="42" t="s">
        <v>17</v>
      </c>
      <c r="E11" s="43"/>
      <c r="F11" s="43"/>
      <c r="G11" s="44"/>
      <c r="H11" s="33"/>
      <c r="I11" s="25"/>
    </row>
    <row r="12" spans="1:12" ht="15.75" thickBot="1" x14ac:dyDescent="0.3">
      <c r="A12" s="57"/>
      <c r="B12" s="58"/>
      <c r="C12" s="27"/>
      <c r="D12" s="28"/>
      <c r="E12" s="24"/>
      <c r="F12" s="24"/>
      <c r="G12" s="24"/>
      <c r="I12" s="25"/>
    </row>
    <row r="13" spans="1:12" ht="30" customHeight="1" thickBot="1" x14ac:dyDescent="0.3">
      <c r="A13" s="57"/>
      <c r="B13" s="58"/>
      <c r="C13" s="27"/>
      <c r="D13" s="42" t="s">
        <v>18</v>
      </c>
      <c r="E13" s="43"/>
      <c r="F13" s="43"/>
      <c r="G13" s="44"/>
      <c r="H13" s="33"/>
      <c r="I13" s="25"/>
    </row>
    <row r="14" spans="1:12" ht="18.75" customHeight="1" thickBot="1" x14ac:dyDescent="0.3">
      <c r="A14" s="57"/>
      <c r="B14" s="58"/>
      <c r="C14" s="27"/>
      <c r="E14" s="24"/>
      <c r="F14" s="24"/>
      <c r="G14" s="24"/>
      <c r="I14" s="25"/>
    </row>
    <row r="15" spans="1:12" ht="24" customHeight="1" thickBot="1" x14ac:dyDescent="0.3">
      <c r="A15" s="59"/>
      <c r="B15" s="60"/>
      <c r="C15" s="27"/>
      <c r="D15" s="42" t="s">
        <v>22</v>
      </c>
      <c r="E15" s="43"/>
      <c r="F15" s="43"/>
      <c r="G15" s="44"/>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202.5" customHeight="1" x14ac:dyDescent="0.2">
      <c r="A19" s="7">
        <v>1</v>
      </c>
      <c r="B19" s="61" t="s">
        <v>41</v>
      </c>
      <c r="C19" s="13"/>
      <c r="D19" s="62">
        <v>1</v>
      </c>
      <c r="E19" s="62" t="s">
        <v>38</v>
      </c>
      <c r="F19" s="14"/>
      <c r="G19" s="15">
        <v>0</v>
      </c>
      <c r="H19" s="1">
        <f>+ROUND(F19*G19,0)</f>
        <v>0</v>
      </c>
      <c r="I19" s="1">
        <f>ROUND(F19+H19,0)</f>
        <v>0</v>
      </c>
      <c r="J19" s="1">
        <f>ROUND(F19*D19,0)</f>
        <v>0</v>
      </c>
      <c r="K19" s="1">
        <f>ROUND(J19*G19,0)</f>
        <v>0</v>
      </c>
      <c r="L19" s="2">
        <f>ROUND(J19+K19,0)</f>
        <v>0</v>
      </c>
    </row>
    <row r="20" spans="1:12" s="31" customFormat="1" ht="214.5" customHeight="1" x14ac:dyDescent="0.2">
      <c r="A20" s="7">
        <v>2</v>
      </c>
      <c r="B20" s="61" t="s">
        <v>42</v>
      </c>
      <c r="C20" s="13"/>
      <c r="D20" s="62">
        <v>1</v>
      </c>
      <c r="E20" s="62" t="s">
        <v>38</v>
      </c>
      <c r="F20" s="14"/>
      <c r="G20" s="15">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31" customFormat="1" ht="237.75" customHeight="1" x14ac:dyDescent="0.2">
      <c r="A21" s="7">
        <v>3</v>
      </c>
      <c r="B21" s="61" t="s">
        <v>43</v>
      </c>
      <c r="C21" s="13"/>
      <c r="D21" s="62">
        <v>2</v>
      </c>
      <c r="E21" s="62" t="s">
        <v>38</v>
      </c>
      <c r="F21" s="14"/>
      <c r="G21" s="15">
        <v>0</v>
      </c>
      <c r="H21" s="1">
        <f t="shared" si="0"/>
        <v>0</v>
      </c>
      <c r="I21" s="1">
        <f t="shared" si="1"/>
        <v>0</v>
      </c>
      <c r="J21" s="1">
        <f t="shared" si="2"/>
        <v>0</v>
      </c>
      <c r="K21" s="1">
        <f t="shared" si="3"/>
        <v>0</v>
      </c>
      <c r="L21" s="2">
        <f t="shared" si="4"/>
        <v>0</v>
      </c>
    </row>
    <row r="22" spans="1:12" s="31" customFormat="1" ht="190.5" customHeight="1" x14ac:dyDescent="0.2">
      <c r="A22" s="7">
        <v>4</v>
      </c>
      <c r="B22" s="61" t="s">
        <v>44</v>
      </c>
      <c r="C22" s="13"/>
      <c r="D22" s="62">
        <v>1</v>
      </c>
      <c r="E22" s="62" t="s">
        <v>38</v>
      </c>
      <c r="F22" s="14"/>
      <c r="G22" s="15">
        <v>0</v>
      </c>
      <c r="H22" s="1">
        <f t="shared" si="0"/>
        <v>0</v>
      </c>
      <c r="I22" s="1">
        <f t="shared" si="1"/>
        <v>0</v>
      </c>
      <c r="J22" s="1">
        <f t="shared" si="2"/>
        <v>0</v>
      </c>
      <c r="K22" s="1">
        <f t="shared" si="3"/>
        <v>0</v>
      </c>
      <c r="L22" s="2">
        <f t="shared" si="4"/>
        <v>0</v>
      </c>
    </row>
    <row r="23" spans="1:12" s="31" customFormat="1" x14ac:dyDescent="0.2">
      <c r="A23" s="7">
        <v>5</v>
      </c>
      <c r="B23" s="61" t="s">
        <v>45</v>
      </c>
      <c r="C23" s="13"/>
      <c r="D23" s="62">
        <v>2</v>
      </c>
      <c r="E23" s="62" t="s">
        <v>38</v>
      </c>
      <c r="F23" s="14"/>
      <c r="G23" s="15">
        <v>0</v>
      </c>
      <c r="H23" s="1">
        <f t="shared" si="0"/>
        <v>0</v>
      </c>
      <c r="I23" s="1">
        <f t="shared" si="1"/>
        <v>0</v>
      </c>
      <c r="J23" s="1">
        <f t="shared" si="2"/>
        <v>0</v>
      </c>
      <c r="K23" s="1">
        <f t="shared" si="3"/>
        <v>0</v>
      </c>
      <c r="L23" s="2">
        <f t="shared" si="4"/>
        <v>0</v>
      </c>
    </row>
    <row r="24" spans="1:12" s="31" customFormat="1" ht="71.25" x14ac:dyDescent="0.2">
      <c r="A24" s="7">
        <v>6</v>
      </c>
      <c r="B24" s="61" t="s">
        <v>46</v>
      </c>
      <c r="C24" s="13"/>
      <c r="D24" s="62">
        <v>1</v>
      </c>
      <c r="E24" s="62" t="s">
        <v>38</v>
      </c>
      <c r="F24" s="14"/>
      <c r="G24" s="15">
        <v>0</v>
      </c>
      <c r="H24" s="1">
        <f t="shared" si="0"/>
        <v>0</v>
      </c>
      <c r="I24" s="1">
        <f t="shared" si="1"/>
        <v>0</v>
      </c>
      <c r="J24" s="1">
        <f t="shared" si="2"/>
        <v>0</v>
      </c>
      <c r="K24" s="1">
        <f t="shared" si="3"/>
        <v>0</v>
      </c>
      <c r="L24" s="2">
        <f t="shared" si="4"/>
        <v>0</v>
      </c>
    </row>
    <row r="25" spans="1:12" s="31" customFormat="1" ht="99.75" x14ac:dyDescent="0.2">
      <c r="A25" s="7">
        <v>7</v>
      </c>
      <c r="B25" s="61" t="s">
        <v>47</v>
      </c>
      <c r="C25" s="13"/>
      <c r="D25" s="62">
        <v>1</v>
      </c>
      <c r="E25" s="62" t="s">
        <v>38</v>
      </c>
      <c r="F25" s="14"/>
      <c r="G25" s="15">
        <v>0</v>
      </c>
      <c r="H25" s="1">
        <f t="shared" si="0"/>
        <v>0</v>
      </c>
      <c r="I25" s="1">
        <f t="shared" si="1"/>
        <v>0</v>
      </c>
      <c r="J25" s="1">
        <f t="shared" si="2"/>
        <v>0</v>
      </c>
      <c r="K25" s="1">
        <f t="shared" si="3"/>
        <v>0</v>
      </c>
      <c r="L25" s="2">
        <f t="shared" si="4"/>
        <v>0</v>
      </c>
    </row>
    <row r="26" spans="1:12" s="31" customFormat="1" ht="49.5" customHeight="1" x14ac:dyDescent="0.2">
      <c r="A26" s="7">
        <v>8</v>
      </c>
      <c r="B26" s="61" t="s">
        <v>48</v>
      </c>
      <c r="C26" s="13"/>
      <c r="D26" s="62">
        <v>1</v>
      </c>
      <c r="E26" s="62" t="s">
        <v>38</v>
      </c>
      <c r="F26" s="14"/>
      <c r="G26" s="15">
        <v>0</v>
      </c>
      <c r="H26" s="1">
        <f t="shared" si="0"/>
        <v>0</v>
      </c>
      <c r="I26" s="1">
        <f t="shared" si="1"/>
        <v>0</v>
      </c>
      <c r="J26" s="1">
        <f t="shared" si="2"/>
        <v>0</v>
      </c>
      <c r="K26" s="1">
        <f t="shared" si="3"/>
        <v>0</v>
      </c>
      <c r="L26" s="2">
        <f t="shared" si="4"/>
        <v>0</v>
      </c>
    </row>
    <row r="27" spans="1:12" s="31" customFormat="1" ht="141" customHeight="1" x14ac:dyDescent="0.2">
      <c r="A27" s="7">
        <v>9</v>
      </c>
      <c r="B27" s="61" t="s">
        <v>49</v>
      </c>
      <c r="C27" s="13"/>
      <c r="D27" s="62">
        <v>1</v>
      </c>
      <c r="E27" s="62" t="s">
        <v>38</v>
      </c>
      <c r="F27" s="14"/>
      <c r="G27" s="15">
        <v>0</v>
      </c>
      <c r="H27" s="1">
        <f t="shared" si="0"/>
        <v>0</v>
      </c>
      <c r="I27" s="1">
        <f t="shared" si="1"/>
        <v>0</v>
      </c>
      <c r="J27" s="1">
        <f t="shared" si="2"/>
        <v>0</v>
      </c>
      <c r="K27" s="1">
        <f t="shared" si="3"/>
        <v>0</v>
      </c>
      <c r="L27" s="2">
        <f t="shared" si="4"/>
        <v>0</v>
      </c>
    </row>
    <row r="28" spans="1:12" s="31" customFormat="1" ht="128.25" x14ac:dyDescent="0.2">
      <c r="A28" s="7">
        <v>10</v>
      </c>
      <c r="B28" s="61" t="s">
        <v>50</v>
      </c>
      <c r="C28" s="13"/>
      <c r="D28" s="62">
        <v>1</v>
      </c>
      <c r="E28" s="62" t="s">
        <v>38</v>
      </c>
      <c r="F28" s="14"/>
      <c r="G28" s="15">
        <v>0</v>
      </c>
      <c r="H28" s="1">
        <f t="shared" si="0"/>
        <v>0</v>
      </c>
      <c r="I28" s="1">
        <f t="shared" si="1"/>
        <v>0</v>
      </c>
      <c r="J28" s="1">
        <f t="shared" si="2"/>
        <v>0</v>
      </c>
      <c r="K28" s="1">
        <f t="shared" si="3"/>
        <v>0</v>
      </c>
      <c r="L28" s="2">
        <f t="shared" si="4"/>
        <v>0</v>
      </c>
    </row>
    <row r="29" spans="1:12" s="31" customFormat="1" ht="42.75" x14ac:dyDescent="0.2">
      <c r="A29" s="7">
        <v>11</v>
      </c>
      <c r="B29" s="61" t="s">
        <v>51</v>
      </c>
      <c r="C29" s="13"/>
      <c r="D29" s="62">
        <v>1</v>
      </c>
      <c r="E29" s="62" t="s">
        <v>38</v>
      </c>
      <c r="F29" s="14"/>
      <c r="G29" s="15">
        <v>0</v>
      </c>
      <c r="H29" s="1">
        <f t="shared" si="0"/>
        <v>0</v>
      </c>
      <c r="I29" s="1">
        <f t="shared" si="1"/>
        <v>0</v>
      </c>
      <c r="J29" s="1">
        <f t="shared" si="2"/>
        <v>0</v>
      </c>
      <c r="K29" s="1">
        <f t="shared" si="3"/>
        <v>0</v>
      </c>
      <c r="L29" s="2">
        <f t="shared" si="4"/>
        <v>0</v>
      </c>
    </row>
    <row r="30" spans="1:12" s="31" customFormat="1" ht="28.5" x14ac:dyDescent="0.2">
      <c r="A30" s="7">
        <v>12</v>
      </c>
      <c r="B30" s="61" t="s">
        <v>52</v>
      </c>
      <c r="C30" s="13"/>
      <c r="D30" s="62">
        <v>50</v>
      </c>
      <c r="E30" s="62" t="s">
        <v>38</v>
      </c>
      <c r="F30" s="14"/>
      <c r="G30" s="15">
        <v>0</v>
      </c>
      <c r="H30" s="1">
        <f t="shared" si="0"/>
        <v>0</v>
      </c>
      <c r="I30" s="1">
        <f t="shared" si="1"/>
        <v>0</v>
      </c>
      <c r="J30" s="1">
        <f t="shared" si="2"/>
        <v>0</v>
      </c>
      <c r="K30" s="1">
        <f t="shared" si="3"/>
        <v>0</v>
      </c>
      <c r="L30" s="2">
        <f t="shared" si="4"/>
        <v>0</v>
      </c>
    </row>
    <row r="31" spans="1:12" s="31" customFormat="1" ht="71.25" x14ac:dyDescent="0.2">
      <c r="A31" s="7">
        <v>13</v>
      </c>
      <c r="B31" s="61" t="s">
        <v>53</v>
      </c>
      <c r="C31" s="13"/>
      <c r="D31" s="62">
        <v>1</v>
      </c>
      <c r="E31" s="62" t="s">
        <v>38</v>
      </c>
      <c r="F31" s="14"/>
      <c r="G31" s="15">
        <v>0</v>
      </c>
      <c r="H31" s="1">
        <f t="shared" si="0"/>
        <v>0</v>
      </c>
      <c r="I31" s="1">
        <f t="shared" si="1"/>
        <v>0</v>
      </c>
      <c r="J31" s="1">
        <f t="shared" si="2"/>
        <v>0</v>
      </c>
      <c r="K31" s="1">
        <f t="shared" si="3"/>
        <v>0</v>
      </c>
      <c r="L31" s="2">
        <f t="shared" si="4"/>
        <v>0</v>
      </c>
    </row>
    <row r="32" spans="1:12" s="31" customFormat="1" ht="42" customHeight="1" thickBot="1" x14ac:dyDescent="0.25">
      <c r="A32" s="27"/>
      <c r="B32" s="51" t="s">
        <v>39</v>
      </c>
      <c r="C32" s="51"/>
      <c r="D32" s="51"/>
      <c r="E32" s="51"/>
      <c r="F32" s="51"/>
      <c r="G32" s="51"/>
      <c r="H32" s="51"/>
      <c r="I32" s="51"/>
      <c r="J32" s="52"/>
      <c r="K32" s="8" t="s">
        <v>23</v>
      </c>
      <c r="L32" s="4">
        <f>SUMIF(G:G,0%,J:J)</f>
        <v>0</v>
      </c>
    </row>
    <row r="33" spans="1:12" s="31" customFormat="1" ht="29.25" customHeight="1" thickBot="1" x14ac:dyDescent="0.25">
      <c r="A33" s="37" t="s">
        <v>25</v>
      </c>
      <c r="B33" s="38"/>
      <c r="C33" s="38"/>
      <c r="D33" s="38"/>
      <c r="E33" s="38"/>
      <c r="F33" s="38"/>
      <c r="G33" s="38"/>
      <c r="H33" s="38"/>
      <c r="I33" s="38"/>
      <c r="J33" s="39"/>
      <c r="K33" s="12" t="s">
        <v>10</v>
      </c>
      <c r="L33" s="4">
        <f>SUMIF(G:G,5%,J:J)</f>
        <v>0</v>
      </c>
    </row>
    <row r="34" spans="1:12" s="31" customFormat="1" ht="77.25" customHeight="1" x14ac:dyDescent="0.2">
      <c r="A34" s="35" t="s">
        <v>40</v>
      </c>
      <c r="B34" s="35"/>
      <c r="C34" s="35"/>
      <c r="D34" s="35"/>
      <c r="E34" s="35"/>
      <c r="F34" s="35"/>
      <c r="G34" s="35"/>
      <c r="H34" s="35"/>
      <c r="I34" s="35"/>
      <c r="J34" s="35"/>
      <c r="K34" s="8" t="s">
        <v>11</v>
      </c>
      <c r="L34" s="4">
        <f>SUMIF(G:G,19%,J:J)</f>
        <v>0</v>
      </c>
    </row>
    <row r="35" spans="1:12" s="31" customFormat="1" ht="20.25" customHeight="1" x14ac:dyDescent="0.2">
      <c r="A35" s="36"/>
      <c r="B35" s="36"/>
      <c r="C35" s="36"/>
      <c r="D35" s="36"/>
      <c r="E35" s="36"/>
      <c r="F35" s="36"/>
      <c r="G35" s="36"/>
      <c r="H35" s="36"/>
      <c r="I35" s="36"/>
      <c r="J35" s="36"/>
      <c r="K35" s="9" t="s">
        <v>7</v>
      </c>
      <c r="L35" s="5">
        <f>SUM(L32:L34)</f>
        <v>0</v>
      </c>
    </row>
    <row r="36" spans="1:12" s="31" customFormat="1" ht="23.25" customHeight="1" x14ac:dyDescent="0.2">
      <c r="A36" s="36"/>
      <c r="B36" s="36"/>
      <c r="C36" s="36"/>
      <c r="D36" s="36"/>
      <c r="E36" s="36"/>
      <c r="F36" s="36"/>
      <c r="G36" s="36"/>
      <c r="H36" s="36"/>
      <c r="I36" s="36"/>
      <c r="J36" s="36"/>
      <c r="K36" s="10" t="s">
        <v>12</v>
      </c>
      <c r="L36" s="6">
        <f>ROUND(L33*5%,0)</f>
        <v>0</v>
      </c>
    </row>
    <row r="37" spans="1:12" s="31" customFormat="1" x14ac:dyDescent="0.2">
      <c r="A37" s="36"/>
      <c r="B37" s="36"/>
      <c r="C37" s="36"/>
      <c r="D37" s="36"/>
      <c r="E37" s="36"/>
      <c r="F37" s="36"/>
      <c r="G37" s="36"/>
      <c r="H37" s="36"/>
      <c r="I37" s="36"/>
      <c r="J37" s="36"/>
      <c r="K37" s="10" t="s">
        <v>13</v>
      </c>
      <c r="L37" s="4">
        <f>ROUND(L34*19%,0)</f>
        <v>0</v>
      </c>
    </row>
    <row r="38" spans="1:12" s="31" customFormat="1" ht="40.5" customHeight="1" x14ac:dyDescent="0.2">
      <c r="A38" s="36"/>
      <c r="B38" s="36"/>
      <c r="C38" s="36"/>
      <c r="D38" s="36"/>
      <c r="E38" s="36"/>
      <c r="F38" s="36"/>
      <c r="G38" s="36"/>
      <c r="H38" s="36"/>
      <c r="I38" s="36"/>
      <c r="J38" s="36"/>
      <c r="K38" s="9" t="s">
        <v>14</v>
      </c>
      <c r="L38" s="5">
        <f>SUM(L36:L37)</f>
        <v>0</v>
      </c>
    </row>
    <row r="39" spans="1:12" s="31" customFormat="1" ht="59.25" customHeight="1" x14ac:dyDescent="0.2">
      <c r="A39" s="36"/>
      <c r="B39" s="36"/>
      <c r="C39" s="36"/>
      <c r="D39" s="36"/>
      <c r="E39" s="36"/>
      <c r="F39" s="36"/>
      <c r="G39" s="36"/>
      <c r="H39" s="36"/>
      <c r="I39" s="36"/>
      <c r="J39" s="36"/>
      <c r="K39" s="11" t="s">
        <v>15</v>
      </c>
      <c r="L39" s="5">
        <f>+L35+L38</f>
        <v>0</v>
      </c>
    </row>
    <row r="41" spans="1:12" x14ac:dyDescent="0.25">
      <c r="B41" s="34"/>
      <c r="C41" s="34"/>
    </row>
    <row r="42" spans="1:12" x14ac:dyDescent="0.25">
      <c r="B42" s="34"/>
      <c r="C42" s="34"/>
    </row>
    <row r="43" spans="1:12" x14ac:dyDescent="0.25">
      <c r="B43" s="49"/>
      <c r="C43" s="49"/>
    </row>
    <row r="44" spans="1:12" ht="15.75" thickBot="1" x14ac:dyDescent="0.3">
      <c r="B44" s="50"/>
      <c r="C44" s="50"/>
    </row>
    <row r="45" spans="1:12" x14ac:dyDescent="0.25">
      <c r="B45" s="41" t="s">
        <v>20</v>
      </c>
      <c r="C45" s="41"/>
    </row>
    <row r="47" spans="1:12" x14ac:dyDescent="0.25">
      <c r="A47" s="32" t="s">
        <v>37</v>
      </c>
    </row>
  </sheetData>
  <sheetProtection selectLockedCells="1"/>
  <mergeCells count="20">
    <mergeCell ref="A2:A5"/>
    <mergeCell ref="D11:G11"/>
    <mergeCell ref="K2:L2"/>
    <mergeCell ref="K3:L3"/>
    <mergeCell ref="K4:L4"/>
    <mergeCell ref="K5:L5"/>
    <mergeCell ref="A11:B15"/>
    <mergeCell ref="B2:J2"/>
    <mergeCell ref="B3:J3"/>
    <mergeCell ref="B4:J5"/>
    <mergeCell ref="A34:J39"/>
    <mergeCell ref="A33:J33"/>
    <mergeCell ref="A9:B9"/>
    <mergeCell ref="B45:C45"/>
    <mergeCell ref="D13:G13"/>
    <mergeCell ref="D15:G15"/>
    <mergeCell ref="F9:G9"/>
    <mergeCell ref="J9:K9"/>
    <mergeCell ref="B43:C44"/>
    <mergeCell ref="B32:J32"/>
  </mergeCells>
  <dataValidations count="1">
    <dataValidation type="whole" allowBlank="1" showInputMessage="1" showErrorMessage="1" sqref="F19:F3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2021-10-04T21:23:10Z</dcterms:modified>
</cp:coreProperties>
</file>