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mc:AlternateContent xmlns:mc="http://schemas.openxmlformats.org/markup-compatibility/2006">
    <mc:Choice Requires="x15">
      <x15ac:absPath xmlns:x15ac="http://schemas.microsoft.com/office/spreadsheetml/2010/11/ac" url="D:\COMPRAS\2021\CDP N°1266 MÓDULO HIDROPÓNICO- PLANEACIÓN\PUBLICACIÓN\"/>
    </mc:Choice>
  </mc:AlternateContent>
  <xr:revisionPtr revIDLastSave="0" documentId="13_ncr:1_{60A8964F-156B-4FC6-B9B7-2EC21753D21A}" xr6:coauthVersionLast="45" xr6:coauthVersionMax="45" xr10:uidLastSave="{00000000-0000-0000-0000-000000000000}"/>
  <bookViews>
    <workbookView xWindow="-120" yWindow="-120" windowWidth="29040" windowHeight="15840" xr2:uid="{00000000-000D-0000-FFFF-FFFF00000000}"/>
  </bookViews>
  <sheets>
    <sheet name="Hoja1" sheetId="1" r:id="rId1"/>
    <sheet name="Hoja2" sheetId="2" state="hidden" r:id="rId2"/>
  </sheets>
  <definedNames>
    <definedName name="_xlnm.Print_Area" localSheetId="0">Hoja1!$A$1:$L$48</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31" i="1" l="1"/>
  <c r="I31" i="1"/>
  <c r="H31" i="1"/>
  <c r="J26" i="1"/>
  <c r="K26" i="1" s="1"/>
  <c r="H26" i="1"/>
  <c r="I26" i="1" s="1"/>
  <c r="J25" i="1"/>
  <c r="K25" i="1" s="1"/>
  <c r="H25" i="1"/>
  <c r="I25" i="1" s="1"/>
  <c r="J24" i="1"/>
  <c r="K24" i="1" s="1"/>
  <c r="H24" i="1"/>
  <c r="I24" i="1" s="1"/>
  <c r="J23" i="1"/>
  <c r="K23" i="1" s="1"/>
  <c r="H23" i="1"/>
  <c r="I23" i="1" s="1"/>
  <c r="J22" i="1"/>
  <c r="K22" i="1" s="1"/>
  <c r="H22" i="1"/>
  <c r="I22" i="1" s="1"/>
  <c r="A23" i="1"/>
  <c r="A24" i="1" s="1"/>
  <c r="A25" i="1" s="1"/>
  <c r="A26" i="1" s="1"/>
  <c r="K31" i="1" l="1"/>
  <c r="L31" i="1" s="1"/>
  <c r="L22" i="1"/>
  <c r="L23" i="1"/>
  <c r="L24" i="1"/>
  <c r="L25" i="1"/>
  <c r="L26" i="1"/>
  <c r="H20" i="1"/>
  <c r="I20" i="1" s="1"/>
  <c r="J20" i="1"/>
  <c r="K20" i="1" s="1"/>
  <c r="L20" i="1" s="1"/>
  <c r="H21" i="1"/>
  <c r="I21" i="1" s="1"/>
  <c r="J21" i="1"/>
  <c r="K21" i="1" s="1"/>
  <c r="H27" i="1"/>
  <c r="I27" i="1" s="1"/>
  <c r="J27" i="1"/>
  <c r="K27" i="1" s="1"/>
  <c r="L27" i="1" s="1"/>
  <c r="H28" i="1"/>
  <c r="I28" i="1" s="1"/>
  <c r="J28" i="1"/>
  <c r="K28" i="1" s="1"/>
  <c r="L28" i="1" s="1"/>
  <c r="H29" i="1"/>
  <c r="I29" i="1" s="1"/>
  <c r="J29" i="1"/>
  <c r="K29" i="1" s="1"/>
  <c r="H30" i="1"/>
  <c r="I30" i="1" s="1"/>
  <c r="J30" i="1"/>
  <c r="K30" i="1" s="1"/>
  <c r="H32" i="1"/>
  <c r="I32" i="1" s="1"/>
  <c r="J32" i="1"/>
  <c r="K32" i="1" s="1"/>
  <c r="J19" i="1"/>
  <c r="H19" i="1"/>
  <c r="I19" i="1" s="1"/>
  <c r="L21" i="1" l="1"/>
  <c r="L30" i="1"/>
  <c r="K19" i="1"/>
  <c r="L19" i="1" s="1"/>
  <c r="L29" i="1"/>
  <c r="L32" i="1"/>
  <c r="L34" i="1"/>
  <c r="L37" i="1" s="1"/>
  <c r="A20" i="1" l="1"/>
  <c r="A21" i="1" s="1"/>
  <c r="A28" i="1" s="1"/>
  <c r="A29" i="1" s="1"/>
  <c r="A30" i="1" s="1"/>
  <c r="L35" i="1" l="1"/>
  <c r="L38" i="1" s="1"/>
  <c r="L33" i="1"/>
  <c r="L39" i="1" l="1"/>
  <c r="L36" i="1"/>
  <c r="L40"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MARIO CASTILLO</author>
  </authors>
  <commentList>
    <comment ref="H11" authorId="0" shapeId="0" xr:uid="{00000000-0006-0000-0000-00000100000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3" authorId="0" shapeId="0" xr:uid="{00000000-0006-0000-0000-00000200000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<sst xmlns="http://schemas.openxmlformats.org/spreadsheetml/2006/main" count="67" uniqueCount="54">
  <si>
    <t>MACROPROCESO DE APOYO</t>
  </si>
  <si>
    <t xml:space="preserve">PROCESO GESTIÓN BIENES Y SERVICIOS </t>
  </si>
  <si>
    <r>
      <rPr>
        <b/>
        <sz val="10"/>
        <color theme="1"/>
        <rFont val="Arial"/>
        <family val="2"/>
      </rPr>
      <t xml:space="preserve">FECHA DE ELABORACIÓN:   </t>
    </r>
    <r>
      <rPr>
        <sz val="10"/>
        <color theme="1"/>
        <rFont val="Arial"/>
        <family val="2"/>
      </rPr>
      <t xml:space="preserve">  </t>
    </r>
    <r>
      <rPr>
        <sz val="10"/>
        <color theme="0" tint="-0.34998626667073579"/>
        <rFont val="Arial"/>
        <family val="2"/>
      </rPr>
      <t xml:space="preserve"> AÑO   /   MES   /   DÍA</t>
    </r>
  </si>
  <si>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</si>
  <si>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</si>
  <si>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</si>
  <si>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</si>
  <si>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</si>
  <si>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</si>
  <si>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</si>
  <si>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</si>
  <si>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</si>
  <si>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</si>
  <si>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</si>
  <si>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</si>
  <si>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</si>
  <si>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</si>
  <si>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</si>
  <si>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</si>
  <si>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</si>
  <si>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</si>
  <si>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</si>
  <si>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</si>
  <si>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</si>
  <si>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VALOR NO GRAVADO (TARIFA 0)</t>
  </si>
  <si>
    <t>UNIDAD DE MEDIDA</t>
  </si>
  <si>
    <t>ASPECTOS OBLIGATORIOS A TENER EN CUENTA</t>
  </si>
  <si>
    <t xml:space="preserve">PORCENTAJE DE IVA </t>
  </si>
  <si>
    <t>COTIZACIÓN PARA PROCESOS DE BIENES Y/O SERVICIOS</t>
  </si>
  <si>
    <t>TIPO DE CONTRIBUYENTE
 (Seleccione una de las siguientes opciones)</t>
  </si>
  <si>
    <t>VERSIÓN: 1</t>
  </si>
  <si>
    <t>VIGENCIA: 2021-05-24</t>
  </si>
  <si>
    <t>PÁGINA: 1 de 1</t>
  </si>
  <si>
    <t xml:space="preserve">ÍTEM </t>
  </si>
  <si>
    <r>
      <rPr>
        <b/>
        <sz val="10"/>
        <color theme="1"/>
        <rFont val="Arial"/>
        <family val="2"/>
      </rPr>
      <t>NOTA 1:</t>
    </r>
    <r>
      <rPr>
        <sz val="10"/>
        <color theme="1"/>
        <rFont val="Arial"/>
        <family val="2"/>
      </rPr>
      <t xml:space="preserve"> Señor cotizante recuerde que este formato se encuentra formulado y no admite valores con decimales en los precios unitarios.                                                                                                                                                                                                                         </t>
    </r>
    <r>
      <rPr>
        <b/>
        <sz val="10"/>
        <color theme="1"/>
        <rFont val="Arial"/>
        <family val="2"/>
      </rPr>
      <t>NOTA 2:</t>
    </r>
    <r>
      <rPr>
        <sz val="10"/>
        <color theme="1"/>
        <rFont val="Arial"/>
        <family val="2"/>
      </rPr>
      <t xml:space="preserve"> Tenga en cuenta el “Art. 477” del estatuto tributario, donde se presenta la aclaración de productos exentos.                                                                                                                                                                                                                                                               </t>
    </r>
    <r>
      <rPr>
        <b/>
        <sz val="10"/>
        <color theme="1"/>
        <rFont val="Arial"/>
        <family val="2"/>
      </rPr>
      <t>NOTA 3:</t>
    </r>
    <r>
      <rPr>
        <sz val="10"/>
        <color theme="1"/>
        <rFont val="Arial"/>
        <family val="2"/>
      </rPr>
      <t xml:space="preserve"> Tenga en cuenta el “Art. 476” del estatuto tributario,  donde se presenta la aclaración de productos y servicios excluidos.                                                                                                                                                                                                                                           </t>
    </r>
    <r>
      <rPr>
        <b/>
        <sz val="10"/>
        <color theme="1"/>
        <rFont val="Arial"/>
        <family val="2"/>
      </rPr>
      <t xml:space="preserve">NOTA 4: </t>
    </r>
    <r>
      <rPr>
        <sz val="10"/>
        <color theme="1"/>
        <rFont val="Arial"/>
        <family val="2"/>
      </rPr>
      <t xml:space="preserve">Los productos y servicios ofertados por la persona naturales  </t>
    </r>
    <r>
      <rPr>
        <b/>
        <sz val="10"/>
        <color theme="1"/>
        <rFont val="Arial"/>
        <family val="2"/>
      </rPr>
      <t>NO RESPONSABLES DE IVA</t>
    </r>
    <r>
      <rPr>
        <sz val="10"/>
        <color theme="1"/>
        <rFont val="Arial"/>
        <family val="2"/>
      </rPr>
      <t xml:space="preserve"> deberán marcar el porcentaje de IVA tarifa CERO (0).                                                                                                                                                                                                                                                                                                                                                                                                                                                                                                     </t>
    </r>
    <r>
      <rPr>
        <b/>
        <sz val="10"/>
        <color theme="1"/>
        <rFont val="Arial"/>
        <family val="2"/>
      </rPr>
      <t>NOTA 5:</t>
    </r>
    <r>
      <rPr>
        <sz val="10"/>
        <color theme="1"/>
        <rFont val="Arial"/>
        <family val="2"/>
      </rPr>
      <t xml:space="preserve"> Los bienes y/o servicios que se encuentren ofertados con tarifa diferencial a lo contemplado en estatuto Tributario y normas concordantes, deberán  allegar  aclaración como anexo por el oferente en los términos  Tributarios  que lo sustente. En caso de </t>
    </r>
    <r>
      <rPr>
        <b/>
        <sz val="10"/>
        <color theme="1"/>
        <rFont val="Arial"/>
        <family val="2"/>
      </rPr>
      <t>NO APORTAR</t>
    </r>
    <r>
      <rPr>
        <sz val="10"/>
        <color theme="1"/>
        <rFont val="Arial"/>
        <family val="2"/>
      </rPr>
      <t xml:space="preserve"> dicha información se establece como causal de rechazo de la COTIZACIÓN PARA PROCESO GESTIÓN BIENES Y/O SERVICIOS                                                                                                                                                                                                                                                                                                         </t>
    </r>
    <r>
      <rPr>
        <b/>
        <sz val="10"/>
        <color theme="1"/>
        <rFont val="Arial"/>
        <family val="2"/>
      </rPr>
      <t>NOTA 6:</t>
    </r>
    <r>
      <rPr>
        <sz val="10"/>
        <color theme="1"/>
        <rFont val="Arial"/>
        <family val="2"/>
      </rPr>
      <t xml:space="preserve"> La validez de la cotización no podrá ser Inferior 30 días.                                                                                                                                                                                                                                                                                                                             </t>
    </r>
    <r>
      <rPr>
        <b/>
        <sz val="10"/>
        <color theme="1"/>
        <rFont val="Arial"/>
        <family val="2"/>
      </rPr>
      <t>NOTA 7:</t>
    </r>
    <r>
      <rPr>
        <sz val="10"/>
        <color theme="1"/>
        <rFont val="Arial"/>
        <family val="2"/>
      </rPr>
      <t xml:space="preserve"> Recuerde que la forma de pago se debe sujetar a las condiciones establecidas por la Universidad de Cundinamarca para el presente proceso.                                                                                                                                                                                                                             </t>
    </r>
    <r>
      <rPr>
        <b/>
        <sz val="10"/>
        <color theme="1"/>
        <rFont val="Arial"/>
        <family val="2"/>
      </rPr>
      <t>NOTA 8:</t>
    </r>
    <r>
      <rPr>
        <sz val="10"/>
        <color theme="1"/>
        <rFont val="Arial"/>
        <family val="2"/>
      </rPr>
      <t xml:space="preserve"> Verifique el término de ejecución establecido en el ABSr097 que soporta la cotización.                                                                                                                                                                                                                                                                </t>
    </r>
    <r>
      <rPr>
        <b/>
        <sz val="10"/>
        <color theme="1"/>
        <rFont val="Arial"/>
        <family val="2"/>
      </rPr>
      <t xml:space="preserve">NOTA 9: </t>
    </r>
    <r>
      <rPr>
        <sz val="10"/>
        <color theme="1"/>
        <rFont val="Arial"/>
        <family val="2"/>
      </rPr>
      <t>Sí el valor total de la cotización es inferior al 80% del presupuesto oficial destinado para la presente necesidad, el cotizante deberá adjuntar a la misma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Si el numero de ofertas supera las 5 cotizaciones, el porcentaje será calculado durante la evaluación de la misma y solo se analizaran aquellas justificaciones de las ofertas que estén por debajo de dicho porcentaje.</t>
    </r>
    <r>
      <rPr>
        <b/>
        <sz val="10"/>
        <color theme="1"/>
        <rFont val="Arial"/>
        <family val="2"/>
      </rPr>
      <t xml:space="preserve">                                                                                                                                                                                                                                                           
NOTA 10: </t>
    </r>
    <r>
      <rPr>
        <sz val="10"/>
        <color theme="1"/>
        <rFont val="Arial"/>
        <family val="2"/>
      </rPr>
      <t xml:space="preserve">Señor cotizante recuerde revisar el </t>
    </r>
    <r>
      <rPr>
        <b/>
        <sz val="10"/>
        <color theme="1"/>
        <rFont val="Arial"/>
        <family val="2"/>
      </rPr>
      <t>ABSr097</t>
    </r>
    <r>
      <rPr>
        <sz val="10"/>
        <color theme="1"/>
        <rFont val="Arial"/>
        <family val="2"/>
      </rPr>
      <t xml:space="preserve"> en su totalidad y tener en cuenta todas las condiciones establecidas para la presentación de la cotización.
</t>
    </r>
    <r>
      <rPr>
        <b/>
        <sz val="10"/>
        <color theme="1"/>
        <rFont val="Arial"/>
        <family val="2"/>
      </rPr>
      <t xml:space="preserve">
</t>
    </r>
  </si>
  <si>
    <t>CÓDIGO: ABSr125</t>
  </si>
  <si>
    <t>32.1</t>
  </si>
  <si>
    <t>Tubo Pvc Negro Hidroponia 3 Pulgadas X 6 Mts Cultivo Nft</t>
  </si>
  <si>
    <t>plastico negro calibre 8, ancho 8 m</t>
  </si>
  <si>
    <t>Reflector uv, Wattage : 20 W, Voltage : AC 85V-265V, Weight : 2.2 pounds, IP Grade : IP65 waterproof, Material : Aluminum + Glass, Lamp Color : Black, Dimension : 7.5x6.3x5.1inches, Beam Angle : 120 degrees, Wave Length: 395-400nm, Warranty: 12-month</t>
  </si>
  <si>
    <t>kit boquilla Nebulizacion Boquillas Kit 12 X macho Boquillas De L, de latón de 0.012 in 10/24 UNC + 10 x 1/4 pulgadas de boquilla de niebla antideslizante Tees+ 1 enchufe, boquillas de niebla para sistema de niebla de patio, sistema de refrigeración al aire libre de agua de jardín, Renovar configuración de niebla - Presión de funcionamiento: 44.1-154.3 lbs/Cm. Caudal: 31.5-5.0 fl oz/min. Presión de trabajo: 30 – 450 psi, las mejores boquillas de repuesto para invernadero casero de baja presión, paraguas, sistemas de refrigeración para exteriores, Boquillas Mister - Rosca 10/24 UNC, orificio de 0.012 in (0.012 in), cuerpo de latón de acero inoxidable, junta tórica autosellante incluida, a prueba de fugas, no se requiere cinta o sellador. Tees de boquilla de niebla: bloqueo de deslizamiento rápido empujando, ajuste para manguera de vapor de 1/4 pulgadas. Mantener boquillas de niebla. El agua dura, la cal y el calcio pueden obstruir las boquillas de niebla, limpiar las boquillas periódicamente remojándolas en vinagre y solución de agua tibia, reemplaza los filtros de sedimentos (no incluidos), quítalas al final de la temporada., Paquete: 10 boquillas de niebla Slip-Lok., 12 boquillas Mister 1 enchufe.</t>
  </si>
  <si>
    <t>Sistema De Nebulización De 18m Aspersor De Agua Manguera Al, 1x18M línea, 25 x latón con boquillas inoxidables (2 de repuesto), 20 x Cable, 1 x anillo de plástico blanco. Especificación: Material: línea PE, Conector: Conector de 3/4", Longitud de la línea: 18m, Ámbito de aplicación: humidificación y deshumidificación del aire, tratamiento químico, pulverización química, pulverización líquida, humidificación de hojas de tabaco, recubrimiento de tabletas, enfriamiento evaporativo de gases de combustión, esterilización, enfriamiento de componentes, espray de frutas de cera de acristalamiento de la planta de humidificación sal spray prueba artificial niebla de humidificación en otros lugares, etc</t>
  </si>
  <si>
    <t>Bomba de Agua 12voltios dc, 35psi Dc 12gpm 43lpm Diafragma Par, Largo: 7.4 Pulgadas, Ancho: 4.3 Pulgadas, Alto: 2.7 Pulgadas, Peso del Producto: 1 Libra</t>
  </si>
  <si>
    <t>Tanque plástico para reserva de agua, bajito de 2000 litros sin tapa con fondo cónico de color interno blanco ó azul.</t>
  </si>
  <si>
    <t>Tanque plástico para reserva de agua, bajito de 4000 litros sin tapa con fondo cónico de color interno blanco ó azul.</t>
  </si>
  <si>
    <t>materiales para consttruccion de filtro tambor rotacional: - Malla metalica en acero inopxidable 316ss  micrométrica 10 micras. 1m x 10m. - Dos  laminas de acero inoxidable 304 ss ´0 316 ss para ambientes corrosivos  laminas 120  x  244 cm  - Un Motor de engranaje de tornillo sin fin de alta torsión, 12 v, 24 v, 90 v, 120 w, con imán permanente con caja de cambios . , 12 volt-1:20, 90 rpm. , 12. - Seis ruedas de guía en nailon de 2" de diametro, con rodamientos duales de acero inoxidable 304, con fijación a un solo lado por tornillo inoxidable. - Bomba Sumergible 1100GPH 12V 1 Pulgada, Tipo: Bomba de agua sumergible, Material: Plástico de ingeniería, Dimensiones de la bomba: 108mm x 90.6mm x 70.77mm, Voltaje nominal de trabajo: 12V DC, Corriente de apertura: 3ª, Corriente máxima: 5A , Diámetro de tubo de agua: 1″ pulgadas o (29mm), Flujo Max.:69L/min, Tamaño del calibre del cable:18 AWG 600V (largo 1m). - Ocho  boquillas de aspersión de chorro plano a 45°, inoxidables, con soporte para fijación macho ó hembra roscada y desmontables.   </t>
  </si>
  <si>
    <t>Materiales para construcción de filtro aerobico bajito: tanque para filtro aerobico de 2000 L con aireacipon pvc superior en el filtro Medio viaje de Gravilla de diametro de 1/2 pulgada (tres metros cubicos)  medio viae de arena lavada (tres metros cubicos) </t>
  </si>
  <si>
    <t>insumos para construcción de decantadro radial: tanque bajito de 2000 lt </t>
  </si>
  <si>
    <t>Bacterias Nitrificantes, Fritz Aquatics Afa80203 Fritzzyme </t>
  </si>
  <si>
    <t>Biobolas filtración Acuario 16 mm</t>
  </si>
  <si>
    <t>materiales para construcción de Biofiltro filtro bajito  Un Tanque bajito de 2000 litros. 50 libras de biobolas ó canutillos cerámicos. Una bomba de aire 12 vdc, 35watts, 70l/min. Potenciador de oxígeno. ACQ 906. Boyu.  Diez metros de Manguera plástica 5mm. cuatro difusores en piedra de cerámica.  </t>
  </si>
  <si>
    <t>UNIDAD</t>
  </si>
  <si>
    <t>METRO LINEAL</t>
  </si>
  <si>
    <t>32.1-41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</si>
</sst>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_-;\-* #,##0_-;_-* &quot;-&quot;_-;_-@_-"/>
    <numFmt numFmtId="165" formatCode="_-* #,##0.00_-;\-* #,##0.00_-;_-* &quot;-&quot;??_-;_-@_-"/>
  </numFmts>
  <fonts count="13"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s>
  <fills count="5">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theme="0" tint="-4.9989318521683403E-2"/>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rgb="FF4B514E"/>
      </left>
      <right/>
      <top style="thin">
        <color rgb="FF4B514E"/>
      </top>
      <bottom style="thin">
        <color rgb="FF4B514E"/>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000000"/>
      </left>
      <right style="thin">
        <color rgb="FF000000"/>
      </right>
      <top style="thin">
        <color rgb="FF000000"/>
      </top>
      <bottom style="thin">
        <color rgb="FF000000"/>
      </bottom>
      <diagonal/>
    </border>
  </borders>
  <cellStyleXfs count="5">
    <xf numFmtId="0" fontId="0" fillId="0" borderId="0"/>
    <xf numFmtId="9" fontId="5" fillId="0" borderId="0" applyFont="0" applyFill="0" applyBorder="0" applyAlignment="0" applyProtection="0"/>
    <xf numFmtId="164"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cellStyleXfs>
  <cellXfs count="63">
    <xf numFmtId="0" fontId="0" fillId="0" borderId="0" xfId="0"/>
    <xf numFmtId="165" fontId="3" fillId="0" borderId="1" xfId="3" applyFont="1" applyFill="1" applyBorder="1" applyAlignment="1" applyProtection="1">
      <alignment horizontal="center" vertical="center"/>
      <protection hidden="1"/>
    </xf>
    <xf numFmtId="165" fontId="3" fillId="0" borderId="1" xfId="3" applyFont="1" applyFill="1" applyBorder="1" applyAlignment="1" applyProtection="1">
      <alignment vertical="center"/>
      <protection hidden="1"/>
    </xf>
    <xf numFmtId="9" fontId="0" fillId="0" borderId="0" xfId="1" applyFont="1"/>
    <xf numFmtId="165" fontId="3" fillId="0" borderId="1" xfId="4" applyFont="1" applyBorder="1" applyProtection="1">
      <protection hidden="1"/>
    </xf>
    <xf numFmtId="165" fontId="6" fillId="0" borderId="1" xfId="4" applyFont="1" applyBorder="1" applyProtection="1">
      <protection hidden="1"/>
    </xf>
    <xf numFmtId="165" fontId="3" fillId="0" borderId="1" xfId="4" applyFont="1" applyFill="1" applyBorder="1" applyProtection="1">
      <protection hidden="1"/>
    </xf>
    <xf numFmtId="0" fontId="3" fillId="0" borderId="3" xfId="0" applyFont="1" applyFill="1" applyBorder="1" applyAlignment="1" applyProtection="1">
      <alignment horizontal="center" vertical="center"/>
    </xf>
    <xf numFmtId="165" fontId="3" fillId="0" borderId="1" xfId="3" applyFont="1" applyBorder="1" applyAlignment="1" applyProtection="1">
      <alignment horizontal="center" vertical="center" wrapText="1"/>
      <protection hidden="1"/>
    </xf>
    <xf numFmtId="165" fontId="6" fillId="0" borderId="1" xfId="3" applyFont="1" applyBorder="1" applyAlignment="1" applyProtection="1">
      <alignment horizontal="center" vertical="center"/>
      <protection hidden="1"/>
    </xf>
    <xf numFmtId="165" fontId="3" fillId="0" borderId="1" xfId="3" applyFont="1" applyBorder="1" applyAlignment="1" applyProtection="1">
      <alignment horizontal="center" vertical="center"/>
      <protection hidden="1"/>
    </xf>
    <xf numFmtId="165" fontId="6" fillId="0" borderId="1" xfId="3" applyFont="1" applyBorder="1" applyAlignment="1" applyProtection="1">
      <alignment horizontal="center" vertical="center" wrapText="1"/>
      <protection hidden="1"/>
    </xf>
    <xf numFmtId="165" fontId="3" fillId="0" borderId="6" xfId="3" applyFont="1" applyBorder="1" applyAlignment="1" applyProtection="1">
      <alignment horizontal="center" vertical="center" wrapText="1"/>
      <protection hidden="1"/>
    </xf>
    <xf numFmtId="0" fontId="3" fillId="4" borderId="3" xfId="0" applyFont="1" applyFill="1" applyBorder="1" applyAlignment="1" applyProtection="1">
      <alignment horizontal="left" vertical="center" wrapText="1"/>
      <protection locked="0"/>
    </xf>
    <xf numFmtId="165" fontId="12" fillId="4" borderId="1" xfId="3" applyFont="1" applyFill="1" applyBorder="1" applyAlignment="1" applyProtection="1">
      <alignment horizontal="center" vertical="center"/>
      <protection locked="0"/>
    </xf>
    <xf numFmtId="9" fontId="3" fillId="4" borderId="1" xfId="1" applyFont="1" applyFill="1" applyBorder="1" applyAlignment="1" applyProtection="1">
      <alignment horizontal="center" vertical="center"/>
      <protection locked="0"/>
    </xf>
    <xf numFmtId="0" fontId="1" fillId="2" borderId="0" xfId="0" applyFont="1" applyFill="1" applyProtection="1"/>
    <xf numFmtId="0" fontId="1" fillId="2" borderId="0" xfId="0" applyFont="1" applyFill="1" applyAlignment="1" applyProtection="1">
      <alignment horizontal="center"/>
    </xf>
    <xf numFmtId="0" fontId="0" fillId="2" borderId="0" xfId="0" applyFill="1" applyProtection="1"/>
    <xf numFmtId="0" fontId="2" fillId="0" borderId="2" xfId="0" applyFont="1" applyBorder="1" applyAlignment="1" applyProtection="1">
      <alignment vertical="top" wrapText="1"/>
    </xf>
    <xf numFmtId="0" fontId="4" fillId="0" borderId="1" xfId="0" applyFont="1" applyBorder="1" applyAlignment="1" applyProtection="1">
      <alignment horizontal="center" vertical="center" wrapText="1"/>
    </xf>
    <xf numFmtId="0" fontId="3" fillId="2" borderId="0" xfId="0" applyFont="1" applyFill="1" applyProtection="1"/>
    <xf numFmtId="0" fontId="3" fillId="2" borderId="0" xfId="0" applyFont="1" applyFill="1" applyBorder="1" applyAlignment="1" applyProtection="1">
      <alignment horizontal="left"/>
    </xf>
    <xf numFmtId="0" fontId="9" fillId="2" borderId="1" xfId="0" applyFont="1" applyFill="1" applyBorder="1" applyAlignment="1" applyProtection="1">
      <alignment vertical="center"/>
    </xf>
    <xf numFmtId="0" fontId="9" fillId="2" borderId="4" xfId="0" applyFont="1" applyFill="1" applyBorder="1" applyAlignment="1" applyProtection="1">
      <alignment vertical="center"/>
    </xf>
    <xf numFmtId="0" fontId="6" fillId="2" borderId="0" xfId="0" applyFont="1" applyFill="1" applyBorder="1" applyAlignment="1" applyProtection="1">
      <alignment horizontal="left"/>
    </xf>
    <xf numFmtId="0" fontId="9" fillId="2" borderId="0" xfId="0" applyFont="1" applyFill="1" applyBorder="1" applyAlignment="1" applyProtection="1">
      <alignment horizontal="left"/>
    </xf>
    <xf numFmtId="0" fontId="1" fillId="2" borderId="0" xfId="0" applyFont="1" applyFill="1" applyBorder="1" applyAlignment="1" applyProtection="1">
      <alignment horizontal="left"/>
    </xf>
    <xf numFmtId="0" fontId="8" fillId="3" borderId="8" xfId="0" applyFont="1" applyFill="1" applyBorder="1" applyAlignment="1" applyProtection="1">
      <alignment horizontal="center" vertical="center" wrapText="1"/>
    </xf>
    <xf numFmtId="0" fontId="8" fillId="3" borderId="9" xfId="0" applyFont="1" applyFill="1" applyBorder="1" applyAlignment="1" applyProtection="1">
      <alignment horizontal="center" vertical="center" wrapText="1"/>
    </xf>
    <xf numFmtId="0" fontId="3" fillId="2" borderId="0" xfId="0" applyFont="1" applyFill="1" applyBorder="1" applyAlignment="1" applyProtection="1">
      <alignment horizontal="center" vertical="center"/>
    </xf>
    <xf numFmtId="0" fontId="8" fillId="3" borderId="4" xfId="0" applyFont="1" applyFill="1" applyBorder="1" applyAlignment="1" applyProtection="1">
      <alignment horizontal="center" vertical="center" wrapText="1"/>
    </xf>
    <xf numFmtId="0" fontId="8" fillId="3" borderId="5" xfId="0" applyFont="1" applyFill="1" applyBorder="1" applyAlignment="1" applyProtection="1">
      <alignment horizontal="center" vertical="center" wrapText="1"/>
    </xf>
    <xf numFmtId="0" fontId="8" fillId="3" borderId="14" xfId="0" applyFont="1" applyFill="1" applyBorder="1" applyAlignment="1" applyProtection="1">
      <alignment horizontal="center" vertical="center" wrapText="1"/>
    </xf>
    <xf numFmtId="0" fontId="8" fillId="3" borderId="10"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wrapText="1"/>
    </xf>
    <xf numFmtId="0" fontId="1" fillId="2" borderId="0" xfId="0" applyFont="1" applyFill="1" applyAlignment="1" applyProtection="1">
      <alignment horizontal="left"/>
    </xf>
    <xf numFmtId="0" fontId="8" fillId="3" borderId="12" xfId="0" applyFont="1" applyFill="1" applyBorder="1" applyAlignment="1" applyProtection="1">
      <alignment horizontal="center" vertical="center" wrapText="1"/>
    </xf>
    <xf numFmtId="0" fontId="8" fillId="3" borderId="13" xfId="0" applyFont="1" applyFill="1" applyBorder="1" applyAlignment="1" applyProtection="1">
      <alignment horizontal="center" vertical="center" wrapText="1"/>
    </xf>
    <xf numFmtId="0" fontId="8" fillId="3" borderId="1" xfId="0" applyFont="1" applyFill="1" applyBorder="1" applyAlignment="1" applyProtection="1">
      <alignment horizontal="center" vertical="center" wrapText="1"/>
    </xf>
    <xf numFmtId="165" fontId="8" fillId="3" borderId="1" xfId="3" applyFont="1" applyFill="1" applyBorder="1" applyAlignment="1" applyProtection="1">
      <alignment horizontal="center" vertical="center" wrapText="1"/>
    </xf>
    <xf numFmtId="0" fontId="0" fillId="2" borderId="0" xfId="0" applyFill="1" applyAlignment="1" applyProtection="1">
      <alignment vertical="center"/>
    </xf>
    <xf numFmtId="0" fontId="1" fillId="0" borderId="20" xfId="0" applyFont="1" applyBorder="1" applyAlignment="1" applyProtection="1">
      <alignment wrapText="1"/>
    </xf>
    <xf numFmtId="0" fontId="1" fillId="0" borderId="20" xfId="0" applyFont="1" applyBorder="1" applyAlignment="1" applyProtection="1">
      <alignment horizontal="center" vertical="center" wrapText="1"/>
    </xf>
    <xf numFmtId="0" fontId="3" fillId="2" borderId="0" xfId="0" applyFont="1" applyFill="1" applyBorder="1" applyAlignment="1" applyProtection="1">
      <alignment horizontal="left" vertical="center" wrapText="1"/>
    </xf>
    <xf numFmtId="165" fontId="3" fillId="2" borderId="0" xfId="3" applyFont="1" applyFill="1" applyBorder="1" applyAlignment="1" applyProtection="1">
      <alignment horizontal="center" vertical="center"/>
    </xf>
    <xf numFmtId="9" fontId="3" fillId="2" borderId="0" xfId="1" applyFont="1" applyFill="1" applyBorder="1" applyAlignment="1" applyProtection="1">
      <alignment horizontal="center" vertical="center"/>
    </xf>
    <xf numFmtId="0" fontId="3" fillId="2" borderId="0" xfId="0" applyFont="1" applyFill="1" applyAlignment="1" applyProtection="1">
      <alignment vertical="center"/>
    </xf>
    <xf numFmtId="0" fontId="6" fillId="2" borderId="17" xfId="0" applyFont="1" applyFill="1" applyBorder="1" applyAlignment="1" applyProtection="1">
      <alignment horizontal="center" vertical="center"/>
    </xf>
    <xf numFmtId="0" fontId="6" fillId="2" borderId="18" xfId="0" applyFont="1" applyFill="1" applyBorder="1" applyAlignment="1" applyProtection="1">
      <alignment horizontal="center" vertical="center"/>
    </xf>
    <xf numFmtId="0" fontId="6" fillId="2" borderId="19" xfId="0" applyFont="1" applyFill="1" applyBorder="1" applyAlignment="1" applyProtection="1">
      <alignment horizontal="center" vertical="center"/>
    </xf>
    <xf numFmtId="0" fontId="3" fillId="0" borderId="3" xfId="0" applyFont="1" applyBorder="1" applyAlignment="1" applyProtection="1">
      <alignment horizontal="left" vertical="center" wrapText="1"/>
    </xf>
    <xf numFmtId="0" fontId="3" fillId="0" borderId="1" xfId="0" applyFont="1" applyBorder="1" applyAlignment="1" applyProtection="1">
      <alignment horizontal="left" vertical="center" wrapText="1"/>
    </xf>
    <xf numFmtId="0" fontId="9" fillId="2" borderId="15" xfId="0" applyFont="1" applyFill="1" applyBorder="1" applyAlignment="1" applyProtection="1">
      <alignment horizontal="center"/>
    </xf>
    <xf numFmtId="0" fontId="3" fillId="0" borderId="0" xfId="0" applyFont="1" applyAlignment="1" applyProtection="1">
      <alignment vertical="center"/>
    </xf>
    <xf numFmtId="0" fontId="3" fillId="2" borderId="1" xfId="0" applyFont="1" applyFill="1" applyBorder="1" applyAlignment="1" applyProtection="1">
      <alignment horizontal="left"/>
      <protection locked="0"/>
    </xf>
    <xf numFmtId="0" fontId="6" fillId="2" borderId="4" xfId="0" applyFont="1" applyFill="1" applyBorder="1" applyAlignment="1" applyProtection="1">
      <alignment horizontal="center" vertical="center" wrapText="1"/>
      <protection locked="0"/>
    </xf>
    <xf numFmtId="0" fontId="6" fillId="2" borderId="6" xfId="0" applyFont="1" applyFill="1" applyBorder="1" applyAlignment="1" applyProtection="1">
      <alignment horizontal="center" vertical="center" wrapText="1"/>
      <protection locked="0"/>
    </xf>
    <xf numFmtId="0" fontId="1" fillId="2" borderId="4" xfId="0" applyFont="1" applyFill="1" applyBorder="1" applyAlignment="1" applyProtection="1">
      <alignment horizontal="center" vertical="center"/>
      <protection locked="0"/>
    </xf>
    <xf numFmtId="0" fontId="1" fillId="2" borderId="6" xfId="0" applyFont="1" applyFill="1" applyBorder="1" applyAlignment="1" applyProtection="1">
      <alignment horizontal="center" vertical="center"/>
      <protection locked="0"/>
    </xf>
    <xf numFmtId="0" fontId="1" fillId="2" borderId="7" xfId="0" applyFont="1" applyFill="1" applyBorder="1" applyAlignment="1" applyProtection="1">
      <alignment horizontal="center" vertical="center" wrapText="1"/>
      <protection locked="0"/>
    </xf>
    <xf numFmtId="0" fontId="1" fillId="2" borderId="0" xfId="0" applyFont="1" applyFill="1" applyAlignment="1" applyProtection="1">
      <alignment horizontal="center"/>
      <protection locked="0"/>
    </xf>
    <xf numFmtId="0" fontId="1" fillId="2" borderId="16" xfId="0" applyFont="1" applyFill="1" applyBorder="1" applyAlignment="1" applyProtection="1">
      <alignment horizontal="center"/>
      <protection locked="0"/>
    </xf>
  </cellXfs>
  <cellStyles count="5">
    <cellStyle name="Millares" xfId="4" builtinId="3"/>
    <cellStyle name="Millares [0] 2" xfId="2" xr:uid="{00000000-0005-0000-0000-000001000000}"/>
    <cellStyle name="Millares 2" xfId="3" xr:uid="{00000000-0005-0000-0000-000002000000}"/>
    <cellStyle name="Normal" xfId="0" builtinId="0"/>
    <cellStyle name="Porcentaje" xfId="1" builtinId="5"/>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48"/>
  <sheetViews>
    <sheetView tabSelected="1" topLeftCell="A4" zoomScale="70" zoomScaleNormal="70" zoomScaleSheetLayoutView="90" zoomScalePageLayoutView="55" workbookViewId="0">
      <selection activeCell="J9" sqref="J9:K9"/>
    </sheetView>
  </sheetViews>
  <sheetFormatPr baseColWidth="10" defaultRowHeight="15" x14ac:dyDescent="0.25"/>
  <cols>
    <col min="1" max="1" width="10.7109375" style="16" customWidth="1"/>
    <col min="2" max="2" width="47.5703125" style="16" customWidth="1"/>
    <col min="3" max="3" width="24.42578125" style="16" customWidth="1"/>
    <col min="4" max="4" width="13.28515625" style="16" customWidth="1"/>
    <col min="5" max="6" width="15" style="16" customWidth="1"/>
    <col min="7" max="7" width="19.85546875" style="16" customWidth="1"/>
    <col min="8" max="8" width="15" style="16" customWidth="1"/>
    <col min="9" max="9" width="15" style="18" customWidth="1"/>
    <col min="10" max="10" width="16.7109375" style="18" customWidth="1"/>
    <col min="11" max="11" width="20.140625" style="18" customWidth="1"/>
    <col min="12" max="12" width="21.7109375" style="18" customWidth="1"/>
    <col min="13" max="16384" width="11.42578125" style="18"/>
  </cols>
  <sheetData>
    <row r="1" spans="1:12" x14ac:dyDescent="0.25">
      <c r="F1" s="17"/>
    </row>
    <row r="2" spans="1:12" ht="15.75" customHeight="1" x14ac:dyDescent="0.25">
      <c r="A2" s="19"/>
      <c r="B2" s="20" t="s">
        <v>0</v>
      </c>
      <c r="C2" s="20"/>
      <c r="D2" s="20"/>
      <c r="E2" s="20"/>
      <c r="F2" s="20"/>
      <c r="G2" s="20"/>
      <c r="H2" s="20"/>
      <c r="I2" s="20"/>
      <c r="J2" s="20"/>
      <c r="K2" s="20" t="s">
        <v>35</v>
      </c>
      <c r="L2" s="20"/>
    </row>
    <row r="3" spans="1:12" ht="15.75" customHeight="1" x14ac:dyDescent="0.25">
      <c r="A3" s="19"/>
      <c r="B3" s="20" t="s">
        <v>1</v>
      </c>
      <c r="C3" s="20"/>
      <c r="D3" s="20"/>
      <c r="E3" s="20"/>
      <c r="F3" s="20"/>
      <c r="G3" s="20"/>
      <c r="H3" s="20"/>
      <c r="I3" s="20"/>
      <c r="J3" s="20"/>
      <c r="K3" s="20" t="s">
        <v>30</v>
      </c>
      <c r="L3" s="20"/>
    </row>
    <row r="4" spans="1:12" ht="16.5" customHeight="1" x14ac:dyDescent="0.25">
      <c r="A4" s="19"/>
      <c r="B4" s="20" t="s">
        <v>28</v>
      </c>
      <c r="C4" s="20"/>
      <c r="D4" s="20"/>
      <c r="E4" s="20"/>
      <c r="F4" s="20"/>
      <c r="G4" s="20"/>
      <c r="H4" s="20"/>
      <c r="I4" s="20"/>
      <c r="J4" s="20"/>
      <c r="K4" s="20" t="s">
        <v>31</v>
      </c>
      <c r="L4" s="20"/>
    </row>
    <row r="5" spans="1:12" ht="15" customHeight="1" x14ac:dyDescent="0.25">
      <c r="A5" s="19"/>
      <c r="B5" s="20"/>
      <c r="C5" s="20"/>
      <c r="D5" s="20"/>
      <c r="E5" s="20"/>
      <c r="F5" s="20"/>
      <c r="G5" s="20"/>
      <c r="H5" s="20"/>
      <c r="I5" s="20"/>
      <c r="J5" s="20"/>
      <c r="K5" s="20" t="s">
        <v>32</v>
      </c>
      <c r="L5" s="20"/>
    </row>
    <row r="7" spans="1:12" x14ac:dyDescent="0.25">
      <c r="A7" s="21" t="s">
        <v>36</v>
      </c>
    </row>
    <row r="8" spans="1:12" x14ac:dyDescent="0.25">
      <c r="A8" s="21"/>
    </row>
    <row r="9" spans="1:12" ht="25.5" customHeight="1" x14ac:dyDescent="0.25">
      <c r="A9" s="55" t="s">
        <v>2</v>
      </c>
      <c r="B9" s="55"/>
      <c r="C9" s="22"/>
      <c r="E9" s="23" t="s">
        <v>22</v>
      </c>
      <c r="F9" s="56"/>
      <c r="G9" s="57"/>
      <c r="I9" s="24" t="s">
        <v>17</v>
      </c>
      <c r="J9" s="58"/>
      <c r="K9" s="59"/>
    </row>
    <row r="10" spans="1:12" ht="15.75" thickBot="1" x14ac:dyDescent="0.3">
      <c r="A10" s="22"/>
      <c r="B10" s="22"/>
      <c r="C10" s="22"/>
      <c r="E10" s="25"/>
      <c r="F10" s="25"/>
      <c r="G10" s="25"/>
      <c r="I10" s="26"/>
      <c r="J10" s="27"/>
      <c r="K10" s="27"/>
    </row>
    <row r="11" spans="1:12" ht="30.75" customHeight="1" thickBot="1" x14ac:dyDescent="0.3">
      <c r="A11" s="28" t="s">
        <v>29</v>
      </c>
      <c r="B11" s="29"/>
      <c r="C11" s="30"/>
      <c r="D11" s="31" t="s">
        <v>18</v>
      </c>
      <c r="E11" s="32"/>
      <c r="F11" s="32"/>
      <c r="G11" s="33"/>
      <c r="H11" s="60"/>
      <c r="I11" s="26"/>
    </row>
    <row r="12" spans="1:12" ht="15.75" thickBot="1" x14ac:dyDescent="0.3">
      <c r="A12" s="34"/>
      <c r="B12" s="35"/>
      <c r="C12" s="30"/>
      <c r="D12" s="36"/>
      <c r="E12" s="25"/>
      <c r="F12" s="25"/>
      <c r="G12" s="25"/>
      <c r="I12" s="26"/>
    </row>
    <row r="13" spans="1:12" ht="30" customHeight="1" thickBot="1" x14ac:dyDescent="0.3">
      <c r="A13" s="34"/>
      <c r="B13" s="35"/>
      <c r="C13" s="30"/>
      <c r="D13" s="31" t="s">
        <v>19</v>
      </c>
      <c r="E13" s="32"/>
      <c r="F13" s="32"/>
      <c r="G13" s="33"/>
      <c r="H13" s="60"/>
      <c r="I13" s="26"/>
    </row>
    <row r="14" spans="1:12" ht="18.75" customHeight="1" thickBot="1" x14ac:dyDescent="0.3">
      <c r="A14" s="34"/>
      <c r="B14" s="35"/>
      <c r="C14" s="30"/>
      <c r="E14" s="25"/>
      <c r="F14" s="25"/>
      <c r="G14" s="25"/>
      <c r="I14" s="26"/>
    </row>
    <row r="15" spans="1:12" ht="24" customHeight="1" thickBot="1" x14ac:dyDescent="0.3">
      <c r="A15" s="37"/>
      <c r="B15" s="38"/>
      <c r="C15" s="30"/>
      <c r="D15" s="31" t="s">
        <v>23</v>
      </c>
      <c r="E15" s="32"/>
      <c r="F15" s="32"/>
      <c r="G15" s="33"/>
      <c r="H15" s="60"/>
      <c r="I15" s="26"/>
      <c r="J15" s="27"/>
      <c r="K15" s="27"/>
    </row>
    <row r="16" spans="1:12" x14ac:dyDescent="0.25">
      <c r="A16" s="22"/>
      <c r="B16" s="22"/>
      <c r="C16" s="22"/>
      <c r="E16" s="25"/>
      <c r="F16" s="25"/>
      <c r="G16" s="25"/>
      <c r="I16" s="26"/>
      <c r="J16" s="27"/>
      <c r="K16" s="27"/>
    </row>
    <row r="18" spans="1:12" s="41" customFormat="1" ht="25.5" x14ac:dyDescent="0.25">
      <c r="A18" s="39" t="s">
        <v>33</v>
      </c>
      <c r="B18" s="39" t="s">
        <v>3</v>
      </c>
      <c r="C18" s="39" t="s">
        <v>20</v>
      </c>
      <c r="D18" s="39" t="s">
        <v>4</v>
      </c>
      <c r="E18" s="39" t="s">
        <v>25</v>
      </c>
      <c r="F18" s="40" t="s">
        <v>5</v>
      </c>
      <c r="G18" s="40" t="s">
        <v>27</v>
      </c>
      <c r="H18" s="40" t="s">
        <v>6</v>
      </c>
      <c r="I18" s="40" t="s">
        <v>7</v>
      </c>
      <c r="J18" s="40" t="s">
        <v>8</v>
      </c>
      <c r="K18" s="40" t="s">
        <v>9</v>
      </c>
      <c r="L18" s="40" t="s">
        <v>10</v>
      </c>
    </row>
    <row r="19" spans="1:12" s="41" customFormat="1" ht="28.5" x14ac:dyDescent="0.2">
      <c r="A19" s="7">
        <v>1</v>
      </c>
      <c r="B19" s="42" t="s">
        <v>37</v>
      </c>
      <c r="C19" s="13"/>
      <c r="D19" s="43">
        <v>12</v>
      </c>
      <c r="E19" s="43" t="s">
        <v>51</v>
      </c>
      <c r="F19" s="14">
        <v>0</v>
      </c>
      <c r="G19" s="15">
        <v>0</v>
      </c>
      <c r="H19" s="1">
        <f>+ROUND(F19*G19,0)</f>
        <v>0</v>
      </c>
      <c r="I19" s="1">
        <f>ROUND(F19+H19,0)</f>
        <v>0</v>
      </c>
      <c r="J19" s="1">
        <f>ROUND(F19*D19,0)</f>
        <v>0</v>
      </c>
      <c r="K19" s="1">
        <f>ROUND(J19*G19,0)</f>
        <v>0</v>
      </c>
      <c r="L19" s="2">
        <f>ROUND(J19+K19,0)</f>
        <v>0</v>
      </c>
    </row>
    <row r="20" spans="1:12" s="41" customFormat="1" ht="28.5" x14ac:dyDescent="0.2">
      <c r="A20" s="7">
        <f>+A19+1</f>
        <v>2</v>
      </c>
      <c r="B20" s="42" t="s">
        <v>38</v>
      </c>
      <c r="C20" s="13"/>
      <c r="D20" s="43">
        <v>50</v>
      </c>
      <c r="E20" s="43" t="s">
        <v>52</v>
      </c>
      <c r="F20" s="14">
        <v>0</v>
      </c>
      <c r="G20" s="15">
        <v>0</v>
      </c>
      <c r="H20" s="1">
        <f t="shared" ref="H20:H32" si="0">+ROUND(F20*G20,0)</f>
        <v>0</v>
      </c>
      <c r="I20" s="1">
        <f t="shared" ref="I20:I32" si="1">ROUND(F20+H20,0)</f>
        <v>0</v>
      </c>
      <c r="J20" s="1">
        <f t="shared" ref="J20:J32" si="2">ROUND(F20*D20,0)</f>
        <v>0</v>
      </c>
      <c r="K20" s="1">
        <f t="shared" ref="K20:K32" si="3">ROUND(J20*G20,0)</f>
        <v>0</v>
      </c>
      <c r="L20" s="2">
        <f t="shared" ref="L20:L32" si="4">ROUND(J20+K20,0)</f>
        <v>0</v>
      </c>
    </row>
    <row r="21" spans="1:12" s="41" customFormat="1" ht="85.5" x14ac:dyDescent="0.2">
      <c r="A21" s="7">
        <f t="shared" ref="A21:A30" si="5">+A20+1</f>
        <v>3</v>
      </c>
      <c r="B21" s="42" t="s">
        <v>39</v>
      </c>
      <c r="C21" s="13"/>
      <c r="D21" s="43">
        <v>8</v>
      </c>
      <c r="E21" s="43" t="s">
        <v>51</v>
      </c>
      <c r="F21" s="14">
        <v>0</v>
      </c>
      <c r="G21" s="15">
        <v>0</v>
      </c>
      <c r="H21" s="1">
        <f t="shared" si="0"/>
        <v>0</v>
      </c>
      <c r="I21" s="1">
        <f t="shared" si="1"/>
        <v>0</v>
      </c>
      <c r="J21" s="1">
        <f t="shared" si="2"/>
        <v>0</v>
      </c>
      <c r="K21" s="1">
        <f t="shared" si="3"/>
        <v>0</v>
      </c>
      <c r="L21" s="2">
        <f t="shared" si="4"/>
        <v>0</v>
      </c>
    </row>
    <row r="22" spans="1:12" s="41" customFormat="1" ht="370.5" x14ac:dyDescent="0.2">
      <c r="A22" s="7">
        <v>4</v>
      </c>
      <c r="B22" s="42" t="s">
        <v>40</v>
      </c>
      <c r="C22" s="13"/>
      <c r="D22" s="43">
        <v>1</v>
      </c>
      <c r="E22" s="43" t="s">
        <v>51</v>
      </c>
      <c r="F22" s="14">
        <v>0</v>
      </c>
      <c r="G22" s="15">
        <v>0</v>
      </c>
      <c r="H22" s="1">
        <f t="shared" ref="H22:H26" si="6">+ROUND(F22*G22,0)</f>
        <v>0</v>
      </c>
      <c r="I22" s="1">
        <f t="shared" ref="I22:I26" si="7">ROUND(F22+H22,0)</f>
        <v>0</v>
      </c>
      <c r="J22" s="1">
        <f t="shared" ref="J22:J26" si="8">ROUND(F22*D22,0)</f>
        <v>0</v>
      </c>
      <c r="K22" s="1">
        <f t="shared" ref="K22:K26" si="9">ROUND(J22*G22,0)</f>
        <v>0</v>
      </c>
      <c r="L22" s="2">
        <f t="shared" ref="L22:L26" si="10">ROUND(J22+K22,0)</f>
        <v>0</v>
      </c>
    </row>
    <row r="23" spans="1:12" s="41" customFormat="1" ht="228" x14ac:dyDescent="0.2">
      <c r="A23" s="7">
        <f t="shared" si="5"/>
        <v>5</v>
      </c>
      <c r="B23" s="42" t="s">
        <v>41</v>
      </c>
      <c r="C23" s="13"/>
      <c r="D23" s="43">
        <v>2</v>
      </c>
      <c r="E23" s="43" t="s">
        <v>51</v>
      </c>
      <c r="F23" s="14">
        <v>0</v>
      </c>
      <c r="G23" s="15">
        <v>0</v>
      </c>
      <c r="H23" s="1">
        <f t="shared" si="6"/>
        <v>0</v>
      </c>
      <c r="I23" s="1">
        <f t="shared" si="7"/>
        <v>0</v>
      </c>
      <c r="J23" s="1">
        <f t="shared" si="8"/>
        <v>0</v>
      </c>
      <c r="K23" s="1">
        <f t="shared" si="9"/>
        <v>0</v>
      </c>
      <c r="L23" s="2">
        <f t="shared" si="10"/>
        <v>0</v>
      </c>
    </row>
    <row r="24" spans="1:12" s="41" customFormat="1" ht="57" x14ac:dyDescent="0.2">
      <c r="A24" s="7">
        <f t="shared" si="5"/>
        <v>6</v>
      </c>
      <c r="B24" s="42" t="s">
        <v>42</v>
      </c>
      <c r="C24" s="13"/>
      <c r="D24" s="43">
        <v>1</v>
      </c>
      <c r="E24" s="43" t="s">
        <v>51</v>
      </c>
      <c r="F24" s="14">
        <v>0</v>
      </c>
      <c r="G24" s="15">
        <v>0</v>
      </c>
      <c r="H24" s="1">
        <f t="shared" si="6"/>
        <v>0</v>
      </c>
      <c r="I24" s="1">
        <f t="shared" si="7"/>
        <v>0</v>
      </c>
      <c r="J24" s="1">
        <f t="shared" si="8"/>
        <v>0</v>
      </c>
      <c r="K24" s="1">
        <f t="shared" si="9"/>
        <v>0</v>
      </c>
      <c r="L24" s="2">
        <f t="shared" si="10"/>
        <v>0</v>
      </c>
    </row>
    <row r="25" spans="1:12" s="41" customFormat="1" ht="42.75" x14ac:dyDescent="0.2">
      <c r="A25" s="7">
        <f t="shared" si="5"/>
        <v>7</v>
      </c>
      <c r="B25" s="42" t="s">
        <v>43</v>
      </c>
      <c r="C25" s="13"/>
      <c r="D25" s="43">
        <v>6</v>
      </c>
      <c r="E25" s="43" t="s">
        <v>51</v>
      </c>
      <c r="F25" s="14">
        <v>0</v>
      </c>
      <c r="G25" s="15">
        <v>0</v>
      </c>
      <c r="H25" s="1">
        <f t="shared" si="6"/>
        <v>0</v>
      </c>
      <c r="I25" s="1">
        <f t="shared" si="7"/>
        <v>0</v>
      </c>
      <c r="J25" s="1">
        <f t="shared" si="8"/>
        <v>0</v>
      </c>
      <c r="K25" s="1">
        <f t="shared" si="9"/>
        <v>0</v>
      </c>
      <c r="L25" s="2">
        <f t="shared" si="10"/>
        <v>0</v>
      </c>
    </row>
    <row r="26" spans="1:12" s="41" customFormat="1" ht="42.75" x14ac:dyDescent="0.2">
      <c r="A26" s="7">
        <f t="shared" si="5"/>
        <v>8</v>
      </c>
      <c r="B26" s="42" t="s">
        <v>44</v>
      </c>
      <c r="C26" s="13"/>
      <c r="D26" s="43">
        <v>6</v>
      </c>
      <c r="E26" s="43" t="s">
        <v>51</v>
      </c>
      <c r="F26" s="14">
        <v>0</v>
      </c>
      <c r="G26" s="15">
        <v>0</v>
      </c>
      <c r="H26" s="1">
        <f t="shared" si="6"/>
        <v>0</v>
      </c>
      <c r="I26" s="1">
        <f t="shared" si="7"/>
        <v>0</v>
      </c>
      <c r="J26" s="1">
        <f t="shared" si="8"/>
        <v>0</v>
      </c>
      <c r="K26" s="1">
        <f t="shared" si="9"/>
        <v>0</v>
      </c>
      <c r="L26" s="2">
        <f t="shared" si="10"/>
        <v>0</v>
      </c>
    </row>
    <row r="27" spans="1:12" s="41" customFormat="1" ht="327.75" x14ac:dyDescent="0.2">
      <c r="A27" s="7">
        <v>9</v>
      </c>
      <c r="B27" s="42" t="s">
        <v>45</v>
      </c>
      <c r="C27" s="13"/>
      <c r="D27" s="43">
        <v>1</v>
      </c>
      <c r="E27" s="43" t="s">
        <v>51</v>
      </c>
      <c r="F27" s="14">
        <v>0</v>
      </c>
      <c r="G27" s="15">
        <v>0</v>
      </c>
      <c r="H27" s="1">
        <f t="shared" si="0"/>
        <v>0</v>
      </c>
      <c r="I27" s="1">
        <f t="shared" si="1"/>
        <v>0</v>
      </c>
      <c r="J27" s="1">
        <f t="shared" si="2"/>
        <v>0</v>
      </c>
      <c r="K27" s="1">
        <f t="shared" si="3"/>
        <v>0</v>
      </c>
      <c r="L27" s="2">
        <f t="shared" si="4"/>
        <v>0</v>
      </c>
    </row>
    <row r="28" spans="1:12" s="41" customFormat="1" ht="85.5" x14ac:dyDescent="0.2">
      <c r="A28" s="7">
        <f t="shared" si="5"/>
        <v>10</v>
      </c>
      <c r="B28" s="42" t="s">
        <v>46</v>
      </c>
      <c r="C28" s="13"/>
      <c r="D28" s="43">
        <v>1</v>
      </c>
      <c r="E28" s="43" t="s">
        <v>51</v>
      </c>
      <c r="F28" s="14">
        <v>0</v>
      </c>
      <c r="G28" s="15">
        <v>0</v>
      </c>
      <c r="H28" s="1">
        <f t="shared" si="0"/>
        <v>0</v>
      </c>
      <c r="I28" s="1">
        <f t="shared" si="1"/>
        <v>0</v>
      </c>
      <c r="J28" s="1">
        <f t="shared" si="2"/>
        <v>0</v>
      </c>
      <c r="K28" s="1">
        <f t="shared" si="3"/>
        <v>0</v>
      </c>
      <c r="L28" s="2">
        <f t="shared" si="4"/>
        <v>0</v>
      </c>
    </row>
    <row r="29" spans="1:12" s="41" customFormat="1" ht="28.5" x14ac:dyDescent="0.2">
      <c r="A29" s="7">
        <f t="shared" si="5"/>
        <v>11</v>
      </c>
      <c r="B29" s="42" t="s">
        <v>47</v>
      </c>
      <c r="C29" s="13"/>
      <c r="D29" s="43">
        <v>1</v>
      </c>
      <c r="E29" s="43" t="s">
        <v>51</v>
      </c>
      <c r="F29" s="14">
        <v>0</v>
      </c>
      <c r="G29" s="15">
        <v>0</v>
      </c>
      <c r="H29" s="1">
        <f t="shared" si="0"/>
        <v>0</v>
      </c>
      <c r="I29" s="1">
        <f t="shared" si="1"/>
        <v>0</v>
      </c>
      <c r="J29" s="1">
        <f t="shared" si="2"/>
        <v>0</v>
      </c>
      <c r="K29" s="1">
        <f t="shared" si="3"/>
        <v>0</v>
      </c>
      <c r="L29" s="2">
        <f t="shared" si="4"/>
        <v>0</v>
      </c>
    </row>
    <row r="30" spans="1:12" s="41" customFormat="1" ht="28.5" x14ac:dyDescent="0.2">
      <c r="A30" s="7">
        <f t="shared" si="5"/>
        <v>12</v>
      </c>
      <c r="B30" s="42" t="s">
        <v>48</v>
      </c>
      <c r="C30" s="13"/>
      <c r="D30" s="43">
        <v>9</v>
      </c>
      <c r="E30" s="43" t="s">
        <v>51</v>
      </c>
      <c r="F30" s="14">
        <v>0</v>
      </c>
      <c r="G30" s="15">
        <v>0</v>
      </c>
      <c r="H30" s="1">
        <f t="shared" si="0"/>
        <v>0</v>
      </c>
      <c r="I30" s="1">
        <f t="shared" si="1"/>
        <v>0</v>
      </c>
      <c r="J30" s="1">
        <f t="shared" si="2"/>
        <v>0</v>
      </c>
      <c r="K30" s="1">
        <f t="shared" si="3"/>
        <v>0</v>
      </c>
      <c r="L30" s="2">
        <f t="shared" si="4"/>
        <v>0</v>
      </c>
    </row>
    <row r="31" spans="1:12" s="41" customFormat="1" x14ac:dyDescent="0.2">
      <c r="A31" s="7">
        <v>13</v>
      </c>
      <c r="B31" s="42" t="s">
        <v>49</v>
      </c>
      <c r="C31" s="13"/>
      <c r="D31" s="43">
        <v>50</v>
      </c>
      <c r="E31" s="43" t="s">
        <v>51</v>
      </c>
      <c r="F31" s="14">
        <v>0</v>
      </c>
      <c r="G31" s="15">
        <v>0</v>
      </c>
      <c r="H31" s="1">
        <f t="shared" ref="H31" si="11">+ROUND(F31*G31,0)</f>
        <v>0</v>
      </c>
      <c r="I31" s="1">
        <f t="shared" ref="I31" si="12">ROUND(F31+H31,0)</f>
        <v>0</v>
      </c>
      <c r="J31" s="1">
        <f t="shared" ref="J31" si="13">ROUND(F31*D31,0)</f>
        <v>0</v>
      </c>
      <c r="K31" s="1">
        <f t="shared" ref="K31" si="14">ROUND(J31*G31,0)</f>
        <v>0</v>
      </c>
      <c r="L31" s="2">
        <f t="shared" ref="L31" si="15">ROUND(J31+K31,0)</f>
        <v>0</v>
      </c>
    </row>
    <row r="32" spans="1:12" s="41" customFormat="1" ht="99.75" x14ac:dyDescent="0.2">
      <c r="A32" s="7">
        <v>14</v>
      </c>
      <c r="B32" s="42" t="s">
        <v>50</v>
      </c>
      <c r="C32" s="13"/>
      <c r="D32" s="43">
        <v>1</v>
      </c>
      <c r="E32" s="43" t="s">
        <v>51</v>
      </c>
      <c r="F32" s="14">
        <v>0</v>
      </c>
      <c r="G32" s="15">
        <v>0</v>
      </c>
      <c r="H32" s="1">
        <f t="shared" si="0"/>
        <v>0</v>
      </c>
      <c r="I32" s="1">
        <f t="shared" si="1"/>
        <v>0</v>
      </c>
      <c r="J32" s="1">
        <f t="shared" si="2"/>
        <v>0</v>
      </c>
      <c r="K32" s="1">
        <f t="shared" si="3"/>
        <v>0</v>
      </c>
      <c r="L32" s="2">
        <f t="shared" si="4"/>
        <v>0</v>
      </c>
    </row>
    <row r="33" spans="1:12" s="41" customFormat="1" ht="42" customHeight="1" thickBot="1" x14ac:dyDescent="0.25">
      <c r="A33" s="30"/>
      <c r="B33" s="44"/>
      <c r="C33" s="44"/>
      <c r="D33" s="30"/>
      <c r="E33" s="45"/>
      <c r="F33" s="46"/>
      <c r="G33" s="45"/>
      <c r="H33" s="45"/>
      <c r="I33" s="47"/>
      <c r="K33" s="8" t="s">
        <v>24</v>
      </c>
      <c r="L33" s="4">
        <f>SUMIF(G:G,0%,J:J)</f>
        <v>0</v>
      </c>
    </row>
    <row r="34" spans="1:12" s="41" customFormat="1" ht="29.25" customHeight="1" thickBot="1" x14ac:dyDescent="0.25">
      <c r="A34" s="48" t="s">
        <v>26</v>
      </c>
      <c r="B34" s="49"/>
      <c r="C34" s="49"/>
      <c r="D34" s="49"/>
      <c r="E34" s="49"/>
      <c r="F34" s="49"/>
      <c r="G34" s="49"/>
      <c r="H34" s="49"/>
      <c r="I34" s="49"/>
      <c r="J34" s="50"/>
      <c r="K34" s="12" t="s">
        <v>11</v>
      </c>
      <c r="L34" s="4">
        <f>SUMIF(G:G,5%,J:J)</f>
        <v>0</v>
      </c>
    </row>
    <row r="35" spans="1:12" s="41" customFormat="1" ht="77.25" customHeight="1" x14ac:dyDescent="0.2">
      <c r="A35" s="51" t="s">
        <v>34</v>
      </c>
      <c r="B35" s="51"/>
      <c r="C35" s="51"/>
      <c r="D35" s="51"/>
      <c r="E35" s="51"/>
      <c r="F35" s="51"/>
      <c r="G35" s="51"/>
      <c r="H35" s="51"/>
      <c r="I35" s="51"/>
      <c r="J35" s="51"/>
      <c r="K35" s="8" t="s">
        <v>12</v>
      </c>
      <c r="L35" s="4">
        <f>SUMIF(G:G,19%,J:J)</f>
        <v>0</v>
      </c>
    </row>
    <row r="36" spans="1:12" s="41" customFormat="1" ht="20.25" customHeight="1" x14ac:dyDescent="0.2">
      <c r="A36" s="52"/>
      <c r="B36" s="52"/>
      <c r="C36" s="52"/>
      <c r="D36" s="52"/>
      <c r="E36" s="52"/>
      <c r="F36" s="52"/>
      <c r="G36" s="52"/>
      <c r="H36" s="52"/>
      <c r="I36" s="52"/>
      <c r="J36" s="52"/>
      <c r="K36" s="9" t="s">
        <v>8</v>
      </c>
      <c r="L36" s="5">
        <f>SUM(L33:L35)</f>
        <v>0</v>
      </c>
    </row>
    <row r="37" spans="1:12" s="41" customFormat="1" ht="23.25" customHeight="1" x14ac:dyDescent="0.2">
      <c r="A37" s="52"/>
      <c r="B37" s="52"/>
      <c r="C37" s="52"/>
      <c r="D37" s="52"/>
      <c r="E37" s="52"/>
      <c r="F37" s="52"/>
      <c r="G37" s="52"/>
      <c r="H37" s="52"/>
      <c r="I37" s="52"/>
      <c r="J37" s="52"/>
      <c r="K37" s="10" t="s">
        <v>13</v>
      </c>
      <c r="L37" s="6">
        <f>ROUND(L34*5%,0)</f>
        <v>0</v>
      </c>
    </row>
    <row r="38" spans="1:12" s="41" customFormat="1" x14ac:dyDescent="0.2">
      <c r="A38" s="52"/>
      <c r="B38" s="52"/>
      <c r="C38" s="52"/>
      <c r="D38" s="52"/>
      <c r="E38" s="52"/>
      <c r="F38" s="52"/>
      <c r="G38" s="52"/>
      <c r="H38" s="52"/>
      <c r="I38" s="52"/>
      <c r="J38" s="52"/>
      <c r="K38" s="10" t="s">
        <v>14</v>
      </c>
      <c r="L38" s="4">
        <f>ROUND(L35*19%,0)</f>
        <v>0</v>
      </c>
    </row>
    <row r="39" spans="1:12" s="41" customFormat="1" x14ac:dyDescent="0.2">
      <c r="A39" s="52"/>
      <c r="B39" s="52"/>
      <c r="C39" s="52"/>
      <c r="D39" s="52"/>
      <c r="E39" s="52"/>
      <c r="F39" s="52"/>
      <c r="G39" s="52"/>
      <c r="H39" s="52"/>
      <c r="I39" s="52"/>
      <c r="J39" s="52"/>
      <c r="K39" s="9" t="s">
        <v>15</v>
      </c>
      <c r="L39" s="5">
        <f>SUM(L37:L38)</f>
        <v>0</v>
      </c>
    </row>
    <row r="40" spans="1:12" s="41" customFormat="1" ht="59.25" customHeight="1" x14ac:dyDescent="0.2">
      <c r="A40" s="52"/>
      <c r="B40" s="52"/>
      <c r="C40" s="52"/>
      <c r="D40" s="52"/>
      <c r="E40" s="52"/>
      <c r="F40" s="52"/>
      <c r="G40" s="52"/>
      <c r="H40" s="52"/>
      <c r="I40" s="52"/>
      <c r="J40" s="52"/>
      <c r="K40" s="11" t="s">
        <v>16</v>
      </c>
      <c r="L40" s="5">
        <f>+L36+L39</f>
        <v>0</v>
      </c>
    </row>
    <row r="43" spans="1:12" x14ac:dyDescent="0.25">
      <c r="B43" s="61"/>
      <c r="C43" s="61"/>
    </row>
    <row r="44" spans="1:12" x14ac:dyDescent="0.25">
      <c r="B44" s="61"/>
      <c r="C44" s="61"/>
    </row>
    <row r="45" spans="1:12" ht="15.75" thickBot="1" x14ac:dyDescent="0.3">
      <c r="B45" s="62"/>
      <c r="C45" s="62"/>
    </row>
    <row r="46" spans="1:12" x14ac:dyDescent="0.25">
      <c r="B46" s="53" t="s">
        <v>21</v>
      </c>
      <c r="C46" s="53"/>
    </row>
    <row r="48" spans="1:12" x14ac:dyDescent="0.25">
      <c r="A48" s="54" t="s">
        <v>53</v>
      </c>
    </row>
  </sheetData>
  <sheetProtection algorithmName="SHA-512" hashValue="obzoLOyiDv4VZfaPpkoV4FV9k/x/IP2f77bRpO8tQN2pgzlO2M0bbjP6148JUXnZwYQzfobv77gAva6U0aAU7A==" saltValue="U8xEZlfGZuaTTUaRC6r8ZA==" spinCount="100000" sheet="1" scenarios="1" selectLockedCells="1"/>
  <mergeCells count="19">
    <mergeCell ref="A2:A5"/>
    <mergeCell ref="D11:G11"/>
    <mergeCell ref="K2:L2"/>
    <mergeCell ref="K3:L3"/>
    <mergeCell ref="K4:L4"/>
    <mergeCell ref="K5:L5"/>
    <mergeCell ref="A11:B15"/>
    <mergeCell ref="B2:J2"/>
    <mergeCell ref="B3:J3"/>
    <mergeCell ref="B4:J5"/>
    <mergeCell ref="A35:J40"/>
    <mergeCell ref="A34:J34"/>
    <mergeCell ref="A9:B9"/>
    <mergeCell ref="B46:C46"/>
    <mergeCell ref="D13:G13"/>
    <mergeCell ref="D15:G15"/>
    <mergeCell ref="F9:G9"/>
    <mergeCell ref="J9:K9"/>
    <mergeCell ref="B43:C45"/>
  </mergeCells>
  <dataValidations count="1">
    <dataValidation type="whole" allowBlank="1" showInputMessage="1" showErrorMessage="1" sqref="F19:F32" xr:uid="{00000000-0002-0000-0000-000000000000}">
      <formula1>0</formula1>
      <formula2>100000000</formula2>
    </dataValidation>
  </dataValidations>
  <pageMargins left="0.7" right="0.7" top="0.75" bottom="0.75" header="0.3" footer="0.3"/>
  <pageSetup paperSize="5" scale="60" orientation="landscape" r:id="rId1"/>
  <colBreaks count="1" manualBreakCount="1">
    <brk id="12" max="41"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1000000}">
          <x14:formula1>
            <xm:f>Hoja2!$D$7:$D$9</xm:f>
          </x14:formula1>
          <xm:sqref>G19:G32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7:D10"/>
  <sheetViews>
    <sheetView workbookViewId="0">
      <selection activeCell="D10" sqref="D10"/>
    </sheetView>
  </sheetViews>
  <sheetFormatPr baseColWidth="10" defaultRowHeight="15" x14ac:dyDescent="0.25"/>
  <sheetData>
    <row r="7" spans="4:4" x14ac:dyDescent="0.25">
      <c r="D7" s="3">
        <v>0</v>
      </c>
    </row>
    <row r="8" spans="4:4" x14ac:dyDescent="0.25">
      <c r="D8" s="3">
        <v>0.05</v>
      </c>
    </row>
    <row r="9" spans="4:4" x14ac:dyDescent="0.25">
      <c r="D9" s="3">
        <v>0.19</v>
      </c>
    </row>
    <row r="10" spans="4:4" x14ac:dyDescent="0.25">
      <c r="D10" s="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Lenovo AllinOne</cp:lastModifiedBy>
  <dcterms:created xsi:type="dcterms:W3CDTF">2017-04-28T13:22:52Z</dcterms:created>
  <dcterms:modified xsi:type="dcterms:W3CDTF">2021-09-07T17:18:02Z</dcterms:modified>
</cp:coreProperties>
</file>