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F:\OFICINA DE COMPRAS 2021-\CONTRATACION FUNCIONAMIENTO\PROYECTO MAQUINARIA AGRICOLA\LANZAMIENTO\"/>
    </mc:Choice>
  </mc:AlternateContent>
  <bookViews>
    <workbookView xWindow="0" yWindow="0" windowWidth="24000" windowHeight="8400"/>
  </bookViews>
  <sheets>
    <sheet name="Hoja1" sheetId="1" r:id="rId1"/>
    <sheet name="Hoja2" sheetId="2" state="hidden" r:id="rId2"/>
  </sheets>
  <definedNames>
    <definedName name="_xlnm.Print_Area" localSheetId="0">Hoja1!$A$1:$L$53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 l="1"/>
  <c r="H36" i="1"/>
  <c r="I36" i="1" s="1"/>
  <c r="J35" i="1"/>
  <c r="H35" i="1"/>
  <c r="I35" i="1" s="1"/>
  <c r="J34" i="1"/>
  <c r="H34" i="1"/>
  <c r="I34" i="1" s="1"/>
  <c r="J33" i="1"/>
  <c r="H33" i="1"/>
  <c r="I33" i="1" s="1"/>
  <c r="J32" i="1"/>
  <c r="H32" i="1"/>
  <c r="I32" i="1" s="1"/>
  <c r="J31" i="1"/>
  <c r="I31" i="1"/>
  <c r="H31" i="1"/>
  <c r="J30" i="1"/>
  <c r="H30" i="1"/>
  <c r="I30" i="1" s="1"/>
  <c r="J29" i="1"/>
  <c r="I29" i="1"/>
  <c r="H29" i="1"/>
  <c r="J28" i="1"/>
  <c r="K28" i="1" s="1"/>
  <c r="L28" i="1" s="1"/>
  <c r="H28" i="1"/>
  <c r="I28" i="1" s="1"/>
  <c r="J27" i="1"/>
  <c r="I27" i="1"/>
  <c r="H27" i="1"/>
  <c r="J26" i="1"/>
  <c r="K26" i="1" s="1"/>
  <c r="I26" i="1"/>
  <c r="H26" i="1"/>
  <c r="K33" i="1" l="1"/>
  <c r="L33" i="1" s="1"/>
  <c r="K36" i="1"/>
  <c r="L36" i="1" s="1"/>
  <c r="K35" i="1"/>
  <c r="L35" i="1" s="1"/>
  <c r="K34" i="1"/>
  <c r="L34" i="1" s="1"/>
  <c r="K32" i="1"/>
  <c r="L32" i="1" s="1"/>
  <c r="K31" i="1"/>
  <c r="L31" i="1" s="1"/>
  <c r="K30" i="1"/>
  <c r="L30" i="1" s="1"/>
  <c r="K29" i="1"/>
  <c r="L29" i="1" s="1"/>
  <c r="K27" i="1"/>
  <c r="L27" i="1" s="1"/>
  <c r="L26" i="1"/>
  <c r="H20" i="1"/>
  <c r="I20" i="1" s="1"/>
  <c r="J20" i="1"/>
  <c r="K20" i="1" s="1"/>
  <c r="L20" i="1" s="1"/>
  <c r="H21" i="1"/>
  <c r="I21" i="1" s="1"/>
  <c r="J21" i="1"/>
  <c r="K21" i="1" s="1"/>
  <c r="H22" i="1"/>
  <c r="I22" i="1" s="1"/>
  <c r="J22" i="1"/>
  <c r="K22" i="1" s="1"/>
  <c r="L22" i="1" s="1"/>
  <c r="H23" i="1"/>
  <c r="I23" i="1" s="1"/>
  <c r="J23" i="1"/>
  <c r="K23" i="1" s="1"/>
  <c r="L23" i="1" s="1"/>
  <c r="H24" i="1"/>
  <c r="I24" i="1" s="1"/>
  <c r="J24" i="1"/>
  <c r="K24" i="1" s="1"/>
  <c r="H25" i="1"/>
  <c r="I25" i="1" s="1"/>
  <c r="J25" i="1"/>
  <c r="K25" i="1" s="1"/>
  <c r="H37" i="1"/>
  <c r="I37" i="1" s="1"/>
  <c r="J37" i="1"/>
  <c r="K37" i="1" s="1"/>
  <c r="J19" i="1"/>
  <c r="H19" i="1"/>
  <c r="I19" i="1" s="1"/>
  <c r="L21" i="1" l="1"/>
  <c r="L25" i="1"/>
  <c r="K19" i="1"/>
  <c r="L19" i="1" s="1"/>
  <c r="L24" i="1"/>
  <c r="L37" i="1"/>
  <c r="L39" i="1"/>
  <c r="L42" i="1" s="1"/>
  <c r="A20" i="1" l="1"/>
  <c r="A21" i="1" s="1"/>
  <c r="A22" i="1" s="1"/>
  <c r="A23" i="1" s="1"/>
  <c r="A24" i="1" s="1"/>
  <c r="A25" i="1" s="1"/>
  <c r="L40" i="1" l="1"/>
  <c r="L43" i="1" s="1"/>
  <c r="L38" i="1"/>
  <c r="L44" i="1" l="1"/>
  <c r="L41" i="1"/>
  <c r="L4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<sst xmlns="http://schemas.openxmlformats.org/spreadsheetml/2006/main" count="77" uniqueCount="58">
  <si>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</si>
  <si>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</si>
  <si>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</si>
  <si>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</si>
  <si>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</si>
  <si>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</si>
  <si>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</si>
  <si>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</si>
  <si>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</si>
  <si>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</si>
  <si>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</si>
  <si>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</si>
  <si>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</si>
  <si>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</si>
  <si>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</si>
  <si>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</si>
  <si>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</si>
  <si>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</si>
  <si>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</si>
  <si>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</si>
  <si>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</si>
  <si>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</si>
  <si>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</si>
  <si>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</si>
  <si>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</si>
  <si>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</si>
  <si>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</si>
  <si>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</si>
  <si>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</si>
  <si>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</si>
  <si>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</si>
  <si>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</si>
  <si>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</si>
  <si>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</si>
  <si>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</si>
  <si>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</si>
  <si>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MACHETE 721 DE 22" TRES CANALES CACHA SUPER
CONFORT BIMATERIAL LARGO 558 m.m con su respectiva
funda.</t>
  </si>
  <si>
    <t>HACHA DE 3 LB DE PESO CON MANGO DE FIBRA VIDRIO.</t>
  </si>
  <si>
    <t xml:space="preserve">
HACHUELA DE 1,5 LIBRAS.
</t>
  </si>
  <si>
    <t xml:space="preserve">
PALAS CUADRADAS NO.2 CON CABO EN MADERA
</t>
  </si>
  <si>
    <t>PALA REDONDA CON CABO NUMERO 4.</t>
  </si>
  <si>
    <t>PALA CUADRADA NO.2 CON CABO DE MADERA</t>
  </si>
  <si>
    <t xml:space="preserve">BARRETÓN 3.5 LB FORJADO CON CABO.FORJADO EN UNA SOLA PIEZA EN
ACERO AL CARBONO, RESISTENTE A LA FLEXIÓN, TRACCIÓN, TORSIÓN E
IMPACTO. ANCHO (MM) 168.01. LARGO (MM) 111.04. ALTO (MM)
1330
</t>
  </si>
  <si>
    <t xml:space="preserve">TIJERA FORTICULTURA DE 8" EN ACERO CON MANGO RECUBIERTO, SEGURO
PARA MANTENER CERRADAS LAS TIJERAS, PARA CORTES DE HASTA 5/16"
DIAMETRO.
</t>
  </si>
  <si>
    <t xml:space="preserve">TIJERAS PARA PODA EN ALUMINIO TRABAJO PESADO DE 7,3/4", MANGO
EN PLASTICO RECUBIERTO, MATERIAL EN ALEACIÓN DE ACERO.
</t>
  </si>
  <si>
    <t>LIMA TRIANGULAR 6" DE MANGO LARGO PARA AFILAR</t>
  </si>
  <si>
    <t>PRENSA DE BANCO DE 5" DE USO PROFESIONAL</t>
  </si>
  <si>
    <t>MOTOBOMBA DE PRESION CON MOTOR: DIESEL,
POTENCIA: 6 CABALLOS DE FUERZA, SUCCION *
DESCARGA 3"X3" CAUDAL: 580 LPM. TANQUE DE
COMBUSTIBLE PEQUEÑO.
CON GARANTIA MINIMA DE 1 AÑO.</t>
  </si>
  <si>
    <t xml:space="preserve">BALANZA GRAMERA ANALITICA PLATOEN ACERO DE 18X14CM
CAPACIDAD MÁXIMA3100G
CONEXIÓNPUERTO RS-232 CONEXIÓN A PC
DIVISIÓN DE ESCALA0,01G
BATERÍA30 HORAS
INCLUYECABINA CORTA-AIRES EN VIDRIO.
CON GARANTIA MINIMA DE 1 AÑO.
</t>
  </si>
  <si>
    <t>LANZA DE FUMIGACION MANUAL PARA FUMIGADORA
COLINA CON BOQUILLA GRADUABLE.</t>
  </si>
  <si>
    <t>LANZA DE FUMIGACION MANUAL PARA FUMIGADORA
ROYAL CONDOR DE COBRE O ACERO.</t>
  </si>
  <si>
    <t xml:space="preserve">GUADAÑA
CARACTERISTICAS
MOTOR DE DOS TIEMPOS PREMIUM.
PISTÓN DE DOS ANILLOS.
ENCENDIDO ELECTRÓNICO DE 2 PIEZAS.
MOTOR, MANGO Y ARNÉS COMPLETAMENTE ANTIVIBRATORIOS.
EJE FLEXIBLE DE ALTA RESISTENCIA.
CAJA DE ENGRANAJES DE ALTA RESISTENCIA.
GUAYA METÁLICA EN ACERO DE ALTA RESISTENCIA.
ESPECIFICACIONES TÉCNICAS
MOTOR DE DOS TIEMPOS
PESO EN SECO SIN ACCESORIOS 9,3 KG.
CILINDRAJE 33,6 CC.
CAPACIDAD COMBUSTIBLE 1,2 L
CARBURADOR VÁLVULA DESLIZANTE
ACCESORIOS INCLUIDOS:
ACEITE ORIGINAL, DOS CUCHILLAS CORBATÍN, FRASCO MEZCLADOR, TUBO
DE GRASA, GAFAS DE PROTECCIÓN, HERRAMIENTAS DE ARMADO,
MANUAL DE INSTRUCCIONES.
CON GARANTIA MINIMA DE 1 AÑO.
</t>
  </si>
  <si>
    <t xml:space="preserve">REGADERA 20 LITROS, PARA JARDINERIA, EN PLASTICO RESISTENTE COLOR
AMARILLO
</t>
  </si>
  <si>
    <t>REGADERA DE 8 LITROS PARA JARDINERIA EN PLASTICO RESISTENTE.</t>
  </si>
  <si>
    <t xml:space="preserve">GUADAÑA
MOTOR DE DOS TIEMPOS.
ENCENDIDO ELECTRÓNICO DE 1 PIEZA.
CARBURADOR DE FUNCIONAMIENTO MULTIPOSICIONAL Y POTENCIA SIN
VIBRACIONES. EMBRAGUE CENTRÍFUGO AUTOMÁTICO.
PISTÓN DE 2 ANILLOS.
SISTEMA ANTIVIBRACIÓN COMPLETO.
EJE CENTRAL DE ACERO CARBONO CON EXTREMOS ACANALADOS QUE
REDUCEN LA VIBRACIÓN Y LA FATIGA DEL USUARIO.
CAJA DE ENGRANAJES DE ALTA RESISTENCIA CON ENGRANAJES
HELICOIDALES PARA UNA TRANSFERENCIA DE POTENCIA SIN
VIBRACIONES.
TUBO EXTERNO DE ALUMINIO DE GRADO AERONÁUTICO.
ESPECIFICACIONES TÉCNICAS
MOTOR DE DOS TIEMPOS
PESO EN SECO SIN ACCESORIOS 5,6 KG.
CILINDRAJE 22,5 CC.
LONGITUD TOTAL 1,71 M.
CAPACIDAD COMBUSTIBLE 554 ML.
CARBURADOR DIAFRAGMA
ACCESORIOS INCLUIDOS:
ACEITE ORIGINAL, DOS CUCHILLAS CORBATÍN, FRASCO MEZCLADOR, TUBO
DE GRASA, GAFAS DE PROTECCIÓN, ARNÉS, HERRAMIENTAS DE
ARMADO, MANUAL DE INSTRUCCIONES.
CON GARANTIA MINIMA DE 1 AÑO.
</t>
  </si>
  <si>
    <t xml:space="preserve">UNIDAD </t>
  </si>
  <si>
    <t>32.1</t>
  </si>
  <si>
    <t>32.1-18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</si>
</sst>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8">
    <xf numFmtId="0" fontId="0" fillId="0" borderId="0" xfId="0"/>
    <xf numFmtId="0" fontId="8" fillId="3"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3" fillId="0" borderId="3" xfId="0" applyFont="1" applyBorder="1" applyAlignment="1" applyProtection="1">
      <alignment vertical="top" wrapText="1"/>
      <protection hidden="1"/>
    </xf>
    <xf numFmtId="0" fontId="13" fillId="0" borderId="1"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165" fontId="8" fillId="3" borderId="1" xfId="3"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2"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Protection="1">
      <protection locked="0"/>
    </xf>
    <xf numFmtId="0" fontId="3" fillId="2" borderId="1"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9" fillId="2" borderId="4" xfId="0" applyFont="1" applyFill="1" applyBorder="1" applyAlignment="1" applyProtection="1">
      <alignment vertical="center"/>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0" fillId="2" borderId="0" xfId="0" applyFill="1" applyAlignment="1" applyProtection="1">
      <alignment vertical="center"/>
      <protection locked="0"/>
    </xf>
    <xf numFmtId="9" fontId="3" fillId="0" borderId="1" xfId="1"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9"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wrapText="1"/>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3"/>
  <sheetViews>
    <sheetView tabSelected="1" topLeftCell="A37" zoomScaleNormal="100" zoomScaleSheetLayoutView="90" zoomScalePageLayoutView="55" workbookViewId="0">
      <selection activeCell="C19" sqref="C19"/>
    </sheetView>
  </sheetViews>
  <sheetFormatPr baseColWidth="10" defaultRowHeight="15" x14ac:dyDescent="0.25"/>
  <cols>
    <col min="1" max="1" width="10.7109375" style="42" customWidth="1"/>
    <col min="2" max="2" width="47.5703125" style="42" customWidth="1"/>
    <col min="3" max="3" width="24.42578125" style="42" customWidth="1"/>
    <col min="4" max="4" width="13.28515625" style="42" customWidth="1"/>
    <col min="5" max="6" width="15" style="42" customWidth="1"/>
    <col min="7" max="7" width="19.85546875" style="42" customWidth="1"/>
    <col min="8" max="8" width="15" style="42" customWidth="1"/>
    <col min="9" max="9" width="15" style="44" customWidth="1"/>
    <col min="10" max="10" width="16.7109375" style="44" customWidth="1"/>
    <col min="11" max="11" width="20.140625" style="44" customWidth="1"/>
    <col min="12" max="12" width="21.7109375" style="44" customWidth="1"/>
    <col min="13" max="16384" width="11.42578125" style="44"/>
  </cols>
  <sheetData>
    <row r="1" spans="1:12" x14ac:dyDescent="0.25">
      <c r="F1" s="43"/>
    </row>
    <row r="2" spans="1:12" ht="15.75" customHeight="1" x14ac:dyDescent="0.25">
      <c r="A2" s="45"/>
      <c r="B2" s="46" t="s">
        <v>0</v>
      </c>
      <c r="C2" s="46"/>
      <c r="D2" s="46"/>
      <c r="E2" s="46"/>
      <c r="F2" s="46"/>
      <c r="G2" s="46"/>
      <c r="H2" s="46"/>
      <c r="I2" s="46"/>
      <c r="J2" s="46"/>
      <c r="K2" s="46" t="s">
        <v>35</v>
      </c>
      <c r="L2" s="46"/>
    </row>
    <row r="3" spans="1:12" ht="15.75" customHeight="1" x14ac:dyDescent="0.25">
      <c r="A3" s="45"/>
      <c r="B3" s="46" t="s">
        <v>1</v>
      </c>
      <c r="C3" s="46"/>
      <c r="D3" s="46"/>
      <c r="E3" s="46"/>
      <c r="F3" s="46"/>
      <c r="G3" s="46"/>
      <c r="H3" s="46"/>
      <c r="I3" s="46"/>
      <c r="J3" s="46"/>
      <c r="K3" s="46" t="s">
        <v>30</v>
      </c>
      <c r="L3" s="46"/>
    </row>
    <row r="4" spans="1:12" ht="16.5" customHeight="1" x14ac:dyDescent="0.25">
      <c r="A4" s="45"/>
      <c r="B4" s="46" t="s">
        <v>28</v>
      </c>
      <c r="C4" s="46"/>
      <c r="D4" s="46"/>
      <c r="E4" s="46"/>
      <c r="F4" s="46"/>
      <c r="G4" s="46"/>
      <c r="H4" s="46"/>
      <c r="I4" s="46"/>
      <c r="J4" s="46"/>
      <c r="K4" s="46" t="s">
        <v>31</v>
      </c>
      <c r="L4" s="46"/>
    </row>
    <row r="5" spans="1:12" ht="15" customHeight="1" x14ac:dyDescent="0.25">
      <c r="A5" s="45"/>
      <c r="B5" s="46"/>
      <c r="C5" s="46"/>
      <c r="D5" s="46"/>
      <c r="E5" s="46"/>
      <c r="F5" s="46"/>
      <c r="G5" s="46"/>
      <c r="H5" s="46"/>
      <c r="I5" s="46"/>
      <c r="J5" s="46"/>
      <c r="K5" s="46" t="s">
        <v>32</v>
      </c>
      <c r="L5" s="46"/>
    </row>
    <row r="7" spans="1:12" x14ac:dyDescent="0.25">
      <c r="A7" s="47" t="s">
        <v>56</v>
      </c>
    </row>
    <row r="8" spans="1:12" x14ac:dyDescent="0.25">
      <c r="A8" s="47"/>
    </row>
    <row r="9" spans="1:12" ht="25.5" customHeight="1" x14ac:dyDescent="0.25">
      <c r="A9" s="48" t="s">
        <v>2</v>
      </c>
      <c r="B9" s="48"/>
      <c r="C9" s="49"/>
      <c r="E9" s="50" t="s">
        <v>22</v>
      </c>
      <c r="F9" s="51"/>
      <c r="G9" s="52"/>
      <c r="I9" s="53" t="s">
        <v>17</v>
      </c>
      <c r="J9" s="54"/>
      <c r="K9" s="55"/>
    </row>
    <row r="10" spans="1:12" ht="15.75" thickBot="1" x14ac:dyDescent="0.3">
      <c r="A10" s="49"/>
      <c r="B10" s="49"/>
      <c r="C10" s="49"/>
      <c r="E10" s="56"/>
      <c r="F10" s="56"/>
      <c r="G10" s="56"/>
      <c r="I10" s="57"/>
      <c r="J10" s="58"/>
      <c r="K10" s="58"/>
    </row>
    <row r="11" spans="1:12" ht="30.75" customHeight="1" thickBot="1" x14ac:dyDescent="0.3">
      <c r="A11" s="31" t="s">
        <v>29</v>
      </c>
      <c r="B11" s="32"/>
      <c r="C11" s="10"/>
      <c r="D11" s="28" t="s">
        <v>18</v>
      </c>
      <c r="E11" s="29"/>
      <c r="F11" s="29"/>
      <c r="G11" s="30"/>
      <c r="H11" s="59"/>
      <c r="I11" s="57"/>
    </row>
    <row r="12" spans="1:12" ht="15.75" thickBot="1" x14ac:dyDescent="0.3">
      <c r="A12" s="33"/>
      <c r="B12" s="34"/>
      <c r="C12" s="10"/>
      <c r="D12" s="60"/>
      <c r="E12" s="56"/>
      <c r="F12" s="56"/>
      <c r="G12" s="56"/>
      <c r="I12" s="57"/>
    </row>
    <row r="13" spans="1:12" ht="30" customHeight="1" thickBot="1" x14ac:dyDescent="0.3">
      <c r="A13" s="33"/>
      <c r="B13" s="34"/>
      <c r="C13" s="10"/>
      <c r="D13" s="28" t="s">
        <v>19</v>
      </c>
      <c r="E13" s="29"/>
      <c r="F13" s="29"/>
      <c r="G13" s="30"/>
      <c r="H13" s="59"/>
      <c r="I13" s="57"/>
    </row>
    <row r="14" spans="1:12" ht="18.75" customHeight="1" thickBot="1" x14ac:dyDescent="0.3">
      <c r="A14" s="33"/>
      <c r="B14" s="34"/>
      <c r="C14" s="10"/>
      <c r="E14" s="56"/>
      <c r="F14" s="56"/>
      <c r="G14" s="56"/>
      <c r="I14" s="57"/>
    </row>
    <row r="15" spans="1:12" ht="24" customHeight="1" thickBot="1" x14ac:dyDescent="0.3">
      <c r="A15" s="35"/>
      <c r="B15" s="36"/>
      <c r="C15" s="10"/>
      <c r="D15" s="28" t="s">
        <v>23</v>
      </c>
      <c r="E15" s="29"/>
      <c r="F15" s="29"/>
      <c r="G15" s="30"/>
      <c r="H15" s="59"/>
      <c r="I15" s="57"/>
      <c r="J15" s="58"/>
      <c r="K15" s="58"/>
    </row>
    <row r="16" spans="1:12" x14ac:dyDescent="0.25">
      <c r="A16" s="49"/>
      <c r="B16" s="49"/>
      <c r="C16" s="49"/>
      <c r="E16" s="56"/>
      <c r="F16" s="56"/>
      <c r="G16" s="56"/>
      <c r="I16" s="57"/>
      <c r="J16" s="58"/>
      <c r="K16" s="58"/>
    </row>
    <row r="18" spans="1:12" s="61" customFormat="1" ht="25.5" x14ac:dyDescent="0.25">
      <c r="A18" s="24" t="s">
        <v>33</v>
      </c>
      <c r="B18" s="24" t="s">
        <v>3</v>
      </c>
      <c r="C18" s="1" t="s">
        <v>20</v>
      </c>
      <c r="D18" s="24" t="s">
        <v>4</v>
      </c>
      <c r="E18" s="24" t="s">
        <v>25</v>
      </c>
      <c r="F18" s="5" t="s">
        <v>5</v>
      </c>
      <c r="G18" s="5" t="s">
        <v>27</v>
      </c>
      <c r="H18" s="26" t="s">
        <v>6</v>
      </c>
      <c r="I18" s="26" t="s">
        <v>7</v>
      </c>
      <c r="J18" s="26" t="s">
        <v>8</v>
      </c>
      <c r="K18" s="26" t="s">
        <v>9</v>
      </c>
      <c r="L18" s="26" t="s">
        <v>10</v>
      </c>
    </row>
    <row r="19" spans="1:12" s="61" customFormat="1" ht="63.75" x14ac:dyDescent="0.25">
      <c r="A19" s="25">
        <v>1</v>
      </c>
      <c r="B19" s="27" t="s">
        <v>36</v>
      </c>
      <c r="C19" s="2"/>
      <c r="D19" s="22">
        <v>5</v>
      </c>
      <c r="E19" s="23" t="s">
        <v>55</v>
      </c>
      <c r="F19" s="20">
        <v>50</v>
      </c>
      <c r="G19" s="62">
        <v>0</v>
      </c>
      <c r="H19" s="3">
        <f>+ROUND(F19*G19,0)</f>
        <v>0</v>
      </c>
      <c r="I19" s="3">
        <f>ROUND(F19+H19,0)</f>
        <v>50</v>
      </c>
      <c r="J19" s="3">
        <f>ROUND(F19*D19,0)</f>
        <v>250</v>
      </c>
      <c r="K19" s="3">
        <f>ROUND(J19*G19,0)</f>
        <v>0</v>
      </c>
      <c r="L19" s="4">
        <f>ROUND(J19+K19,0)</f>
        <v>250</v>
      </c>
    </row>
    <row r="20" spans="1:12" s="61" customFormat="1" ht="25.5" x14ac:dyDescent="0.25">
      <c r="A20" s="25">
        <f>+A19+1</f>
        <v>2</v>
      </c>
      <c r="B20" s="27" t="s">
        <v>37</v>
      </c>
      <c r="C20" s="2"/>
      <c r="D20" s="22">
        <v>1</v>
      </c>
      <c r="E20" s="23" t="s">
        <v>55</v>
      </c>
      <c r="F20" s="20">
        <v>0</v>
      </c>
      <c r="G20" s="62">
        <v>0</v>
      </c>
      <c r="H20" s="3">
        <f t="shared" ref="H20:H37" si="0">+ROUND(F20*G20,0)</f>
        <v>0</v>
      </c>
      <c r="I20" s="3">
        <f t="shared" ref="I20:I37" si="1">ROUND(F20+H20,0)</f>
        <v>0</v>
      </c>
      <c r="J20" s="3">
        <f t="shared" ref="J20:J37" si="2">ROUND(F20*D20,0)</f>
        <v>0</v>
      </c>
      <c r="K20" s="3">
        <f t="shared" ref="K20:K37" si="3">ROUND(J20*G20,0)</f>
        <v>0</v>
      </c>
      <c r="L20" s="4">
        <f t="shared" ref="L20:L37" si="4">ROUND(J20+K20,0)</f>
        <v>0</v>
      </c>
    </row>
    <row r="21" spans="1:12" s="61" customFormat="1" ht="38.25" x14ac:dyDescent="0.25">
      <c r="A21" s="25">
        <f t="shared" ref="A21:A25" si="5">+A20+1</f>
        <v>3</v>
      </c>
      <c r="B21" s="27" t="s">
        <v>38</v>
      </c>
      <c r="C21" s="2"/>
      <c r="D21" s="22">
        <v>3</v>
      </c>
      <c r="E21" s="23" t="s">
        <v>55</v>
      </c>
      <c r="F21" s="20">
        <v>0</v>
      </c>
      <c r="G21" s="62">
        <v>0</v>
      </c>
      <c r="H21" s="3">
        <f t="shared" si="0"/>
        <v>0</v>
      </c>
      <c r="I21" s="3">
        <f t="shared" si="1"/>
        <v>0</v>
      </c>
      <c r="J21" s="3">
        <f t="shared" si="2"/>
        <v>0</v>
      </c>
      <c r="K21" s="3">
        <f t="shared" si="3"/>
        <v>0</v>
      </c>
      <c r="L21" s="4">
        <f t="shared" si="4"/>
        <v>0</v>
      </c>
    </row>
    <row r="22" spans="1:12" s="61" customFormat="1" ht="38.25" x14ac:dyDescent="0.25">
      <c r="A22" s="25">
        <f t="shared" si="5"/>
        <v>4</v>
      </c>
      <c r="B22" s="27" t="s">
        <v>39</v>
      </c>
      <c r="C22" s="2"/>
      <c r="D22" s="22">
        <v>5</v>
      </c>
      <c r="E22" s="23" t="s">
        <v>55</v>
      </c>
      <c r="F22" s="20">
        <v>0</v>
      </c>
      <c r="G22" s="62">
        <v>0</v>
      </c>
      <c r="H22" s="3">
        <f t="shared" si="0"/>
        <v>0</v>
      </c>
      <c r="I22" s="3">
        <f t="shared" si="1"/>
        <v>0</v>
      </c>
      <c r="J22" s="3">
        <f t="shared" si="2"/>
        <v>0</v>
      </c>
      <c r="K22" s="3">
        <f t="shared" si="3"/>
        <v>0</v>
      </c>
      <c r="L22" s="4">
        <f t="shared" si="4"/>
        <v>0</v>
      </c>
    </row>
    <row r="23" spans="1:12" s="61" customFormat="1" x14ac:dyDescent="0.25">
      <c r="A23" s="25">
        <f t="shared" si="5"/>
        <v>5</v>
      </c>
      <c r="B23" s="27" t="s">
        <v>40</v>
      </c>
      <c r="C23" s="2"/>
      <c r="D23" s="22">
        <v>5</v>
      </c>
      <c r="E23" s="23" t="s">
        <v>55</v>
      </c>
      <c r="F23" s="20">
        <v>0</v>
      </c>
      <c r="G23" s="62">
        <v>0</v>
      </c>
      <c r="H23" s="3">
        <f t="shared" si="0"/>
        <v>0</v>
      </c>
      <c r="I23" s="3">
        <f t="shared" si="1"/>
        <v>0</v>
      </c>
      <c r="J23" s="3">
        <f t="shared" si="2"/>
        <v>0</v>
      </c>
      <c r="K23" s="3">
        <f t="shared" si="3"/>
        <v>0</v>
      </c>
      <c r="L23" s="4">
        <f t="shared" si="4"/>
        <v>0</v>
      </c>
    </row>
    <row r="24" spans="1:12" s="61" customFormat="1" x14ac:dyDescent="0.25">
      <c r="A24" s="25">
        <f t="shared" si="5"/>
        <v>6</v>
      </c>
      <c r="B24" s="27" t="s">
        <v>41</v>
      </c>
      <c r="C24" s="2"/>
      <c r="D24" s="22">
        <v>10</v>
      </c>
      <c r="E24" s="23" t="s">
        <v>55</v>
      </c>
      <c r="F24" s="20">
        <v>0</v>
      </c>
      <c r="G24" s="62">
        <v>0</v>
      </c>
      <c r="H24" s="3">
        <f t="shared" si="0"/>
        <v>0</v>
      </c>
      <c r="I24" s="3">
        <f t="shared" si="1"/>
        <v>0</v>
      </c>
      <c r="J24" s="3">
        <f t="shared" si="2"/>
        <v>0</v>
      </c>
      <c r="K24" s="3">
        <f t="shared" si="3"/>
        <v>0</v>
      </c>
      <c r="L24" s="4">
        <f t="shared" si="4"/>
        <v>0</v>
      </c>
    </row>
    <row r="25" spans="1:12" s="61" customFormat="1" ht="102" x14ac:dyDescent="0.25">
      <c r="A25" s="25">
        <f t="shared" si="5"/>
        <v>7</v>
      </c>
      <c r="B25" s="27" t="s">
        <v>42</v>
      </c>
      <c r="C25" s="2"/>
      <c r="D25" s="22">
        <v>5</v>
      </c>
      <c r="E25" s="23" t="s">
        <v>55</v>
      </c>
      <c r="F25" s="20">
        <v>0</v>
      </c>
      <c r="G25" s="62">
        <v>0</v>
      </c>
      <c r="H25" s="3">
        <f t="shared" si="0"/>
        <v>0</v>
      </c>
      <c r="I25" s="3">
        <f t="shared" si="1"/>
        <v>0</v>
      </c>
      <c r="J25" s="3">
        <f t="shared" si="2"/>
        <v>0</v>
      </c>
      <c r="K25" s="3">
        <f t="shared" si="3"/>
        <v>0</v>
      </c>
      <c r="L25" s="4">
        <f t="shared" si="4"/>
        <v>0</v>
      </c>
    </row>
    <row r="26" spans="1:12" s="61" customFormat="1" ht="76.5" x14ac:dyDescent="0.25">
      <c r="A26" s="25">
        <v>8</v>
      </c>
      <c r="B26" s="21" t="s">
        <v>43</v>
      </c>
      <c r="C26" s="2"/>
      <c r="D26" s="22">
        <v>10</v>
      </c>
      <c r="E26" s="23" t="s">
        <v>55</v>
      </c>
      <c r="F26" s="20">
        <v>0</v>
      </c>
      <c r="G26" s="62">
        <v>0</v>
      </c>
      <c r="H26" s="3">
        <f t="shared" ref="H26:H36" si="6">+ROUND(F26*G26,0)</f>
        <v>0</v>
      </c>
      <c r="I26" s="3">
        <f t="shared" ref="I26:I36" si="7">ROUND(F26+H26,0)</f>
        <v>0</v>
      </c>
      <c r="J26" s="3">
        <f t="shared" ref="J26:J36" si="8">ROUND(F26*D26,0)</f>
        <v>0</v>
      </c>
      <c r="K26" s="3">
        <f t="shared" ref="K26:K36" si="9">ROUND(J26*G26,0)</f>
        <v>0</v>
      </c>
      <c r="L26" s="4">
        <f t="shared" ref="L26:L36" si="10">ROUND(J26+K26,0)</f>
        <v>0</v>
      </c>
    </row>
    <row r="27" spans="1:12" s="61" customFormat="1" ht="63.75" x14ac:dyDescent="0.25">
      <c r="A27" s="25">
        <v>9</v>
      </c>
      <c r="B27" s="27" t="s">
        <v>44</v>
      </c>
      <c r="C27" s="2"/>
      <c r="D27" s="22">
        <v>1</v>
      </c>
      <c r="E27" s="23" t="s">
        <v>55</v>
      </c>
      <c r="F27" s="20">
        <v>0</v>
      </c>
      <c r="G27" s="62">
        <v>0</v>
      </c>
      <c r="H27" s="3">
        <f t="shared" si="6"/>
        <v>0</v>
      </c>
      <c r="I27" s="3">
        <f t="shared" si="7"/>
        <v>0</v>
      </c>
      <c r="J27" s="3">
        <f t="shared" si="8"/>
        <v>0</v>
      </c>
      <c r="K27" s="3">
        <f t="shared" si="9"/>
        <v>0</v>
      </c>
      <c r="L27" s="4">
        <f t="shared" si="10"/>
        <v>0</v>
      </c>
    </row>
    <row r="28" spans="1:12" s="61" customFormat="1" ht="25.5" x14ac:dyDescent="0.25">
      <c r="A28" s="25">
        <v>10</v>
      </c>
      <c r="B28" s="27" t="s">
        <v>45</v>
      </c>
      <c r="C28" s="2"/>
      <c r="D28" s="22">
        <v>5</v>
      </c>
      <c r="E28" s="23" t="s">
        <v>55</v>
      </c>
      <c r="F28" s="20">
        <v>0</v>
      </c>
      <c r="G28" s="62">
        <v>0</v>
      </c>
      <c r="H28" s="3">
        <f t="shared" si="6"/>
        <v>0</v>
      </c>
      <c r="I28" s="3">
        <f t="shared" si="7"/>
        <v>0</v>
      </c>
      <c r="J28" s="3">
        <f t="shared" si="8"/>
        <v>0</v>
      </c>
      <c r="K28" s="3">
        <f t="shared" si="9"/>
        <v>0</v>
      </c>
      <c r="L28" s="4">
        <f t="shared" si="10"/>
        <v>0</v>
      </c>
    </row>
    <row r="29" spans="1:12" s="61" customFormat="1" x14ac:dyDescent="0.25">
      <c r="A29" s="25">
        <v>11</v>
      </c>
      <c r="B29" s="27" t="s">
        <v>46</v>
      </c>
      <c r="C29" s="2"/>
      <c r="D29" s="22">
        <v>2</v>
      </c>
      <c r="E29" s="23" t="s">
        <v>55</v>
      </c>
      <c r="F29" s="20">
        <v>0</v>
      </c>
      <c r="G29" s="62">
        <v>0</v>
      </c>
      <c r="H29" s="3">
        <f t="shared" si="6"/>
        <v>0</v>
      </c>
      <c r="I29" s="3">
        <f t="shared" si="7"/>
        <v>0</v>
      </c>
      <c r="J29" s="3">
        <f t="shared" si="8"/>
        <v>0</v>
      </c>
      <c r="K29" s="3">
        <f t="shared" si="9"/>
        <v>0</v>
      </c>
      <c r="L29" s="4">
        <f t="shared" si="10"/>
        <v>0</v>
      </c>
    </row>
    <row r="30" spans="1:12" s="61" customFormat="1" ht="63.75" x14ac:dyDescent="0.25">
      <c r="A30" s="25">
        <v>12</v>
      </c>
      <c r="B30" s="27" t="s">
        <v>47</v>
      </c>
      <c r="C30" s="2"/>
      <c r="D30" s="22">
        <v>1</v>
      </c>
      <c r="E30" s="23" t="s">
        <v>55</v>
      </c>
      <c r="F30" s="20">
        <v>0</v>
      </c>
      <c r="G30" s="62">
        <v>0</v>
      </c>
      <c r="H30" s="3">
        <f t="shared" si="6"/>
        <v>0</v>
      </c>
      <c r="I30" s="3">
        <f t="shared" si="7"/>
        <v>0</v>
      </c>
      <c r="J30" s="3">
        <f t="shared" si="8"/>
        <v>0</v>
      </c>
      <c r="K30" s="3">
        <f t="shared" si="9"/>
        <v>0</v>
      </c>
      <c r="L30" s="4">
        <f t="shared" si="10"/>
        <v>0</v>
      </c>
    </row>
    <row r="31" spans="1:12" s="61" customFormat="1" ht="114.75" x14ac:dyDescent="0.25">
      <c r="A31" s="25">
        <v>13</v>
      </c>
      <c r="B31" s="27" t="s">
        <v>48</v>
      </c>
      <c r="C31" s="2"/>
      <c r="D31" s="22">
        <v>2</v>
      </c>
      <c r="E31" s="23" t="s">
        <v>55</v>
      </c>
      <c r="F31" s="20">
        <v>0</v>
      </c>
      <c r="G31" s="62">
        <v>0</v>
      </c>
      <c r="H31" s="3">
        <f t="shared" si="6"/>
        <v>0</v>
      </c>
      <c r="I31" s="3">
        <f t="shared" si="7"/>
        <v>0</v>
      </c>
      <c r="J31" s="3">
        <f t="shared" si="8"/>
        <v>0</v>
      </c>
      <c r="K31" s="3">
        <f t="shared" si="9"/>
        <v>0</v>
      </c>
      <c r="L31" s="4">
        <f t="shared" si="10"/>
        <v>0</v>
      </c>
    </row>
    <row r="32" spans="1:12" s="61" customFormat="1" ht="38.25" x14ac:dyDescent="0.25">
      <c r="A32" s="25">
        <v>14</v>
      </c>
      <c r="B32" s="27" t="s">
        <v>49</v>
      </c>
      <c r="C32" s="2"/>
      <c r="D32" s="22">
        <v>10</v>
      </c>
      <c r="E32" s="23" t="s">
        <v>55</v>
      </c>
      <c r="F32" s="20">
        <v>0</v>
      </c>
      <c r="G32" s="62">
        <v>0</v>
      </c>
      <c r="H32" s="3">
        <f t="shared" si="6"/>
        <v>0</v>
      </c>
      <c r="I32" s="3">
        <f t="shared" si="7"/>
        <v>0</v>
      </c>
      <c r="J32" s="3">
        <f t="shared" si="8"/>
        <v>0</v>
      </c>
      <c r="K32" s="3">
        <f t="shared" si="9"/>
        <v>0</v>
      </c>
      <c r="L32" s="4">
        <f t="shared" si="10"/>
        <v>0</v>
      </c>
    </row>
    <row r="33" spans="1:12" s="61" customFormat="1" ht="38.25" x14ac:dyDescent="0.25">
      <c r="A33" s="25">
        <v>15</v>
      </c>
      <c r="B33" s="27" t="s">
        <v>50</v>
      </c>
      <c r="C33" s="2"/>
      <c r="D33" s="22">
        <v>10</v>
      </c>
      <c r="E33" s="23" t="s">
        <v>55</v>
      </c>
      <c r="F33" s="20">
        <v>0</v>
      </c>
      <c r="G33" s="62">
        <v>0</v>
      </c>
      <c r="H33" s="3">
        <f t="shared" si="6"/>
        <v>0</v>
      </c>
      <c r="I33" s="3">
        <f t="shared" si="7"/>
        <v>0</v>
      </c>
      <c r="J33" s="3">
        <f t="shared" si="8"/>
        <v>0</v>
      </c>
      <c r="K33" s="3">
        <f t="shared" si="9"/>
        <v>0</v>
      </c>
      <c r="L33" s="4">
        <f t="shared" si="10"/>
        <v>0</v>
      </c>
    </row>
    <row r="34" spans="1:12" s="61" customFormat="1" ht="318.75" x14ac:dyDescent="0.25">
      <c r="A34" s="25">
        <v>16</v>
      </c>
      <c r="B34" s="27" t="s">
        <v>51</v>
      </c>
      <c r="C34" s="2"/>
      <c r="D34" s="22">
        <v>6</v>
      </c>
      <c r="E34" s="23" t="s">
        <v>55</v>
      </c>
      <c r="F34" s="20">
        <v>0</v>
      </c>
      <c r="G34" s="62">
        <v>0</v>
      </c>
      <c r="H34" s="3">
        <f t="shared" si="6"/>
        <v>0</v>
      </c>
      <c r="I34" s="3">
        <f t="shared" si="7"/>
        <v>0</v>
      </c>
      <c r="J34" s="3">
        <f t="shared" si="8"/>
        <v>0</v>
      </c>
      <c r="K34" s="3">
        <f t="shared" si="9"/>
        <v>0</v>
      </c>
      <c r="L34" s="4">
        <f t="shared" si="10"/>
        <v>0</v>
      </c>
    </row>
    <row r="35" spans="1:12" s="61" customFormat="1" ht="51" x14ac:dyDescent="0.25">
      <c r="A35" s="25">
        <v>17</v>
      </c>
      <c r="B35" s="27" t="s">
        <v>52</v>
      </c>
      <c r="C35" s="2"/>
      <c r="D35" s="22">
        <v>30</v>
      </c>
      <c r="E35" s="23" t="s">
        <v>55</v>
      </c>
      <c r="F35" s="20">
        <v>0</v>
      </c>
      <c r="G35" s="62">
        <v>0</v>
      </c>
      <c r="H35" s="3">
        <f t="shared" si="6"/>
        <v>0</v>
      </c>
      <c r="I35" s="3">
        <f t="shared" si="7"/>
        <v>0</v>
      </c>
      <c r="J35" s="3">
        <f t="shared" si="8"/>
        <v>0</v>
      </c>
      <c r="K35" s="3">
        <f t="shared" si="9"/>
        <v>0</v>
      </c>
      <c r="L35" s="4">
        <f t="shared" si="10"/>
        <v>0</v>
      </c>
    </row>
    <row r="36" spans="1:12" s="61" customFormat="1" ht="25.5" x14ac:dyDescent="0.25">
      <c r="A36" s="25">
        <v>18</v>
      </c>
      <c r="B36" s="27" t="s">
        <v>53</v>
      </c>
      <c r="C36" s="2"/>
      <c r="D36" s="22">
        <v>30</v>
      </c>
      <c r="E36" s="23" t="s">
        <v>55</v>
      </c>
      <c r="F36" s="20">
        <v>0</v>
      </c>
      <c r="G36" s="62">
        <v>0</v>
      </c>
      <c r="H36" s="3">
        <f t="shared" si="6"/>
        <v>0</v>
      </c>
      <c r="I36" s="3">
        <f t="shared" si="7"/>
        <v>0</v>
      </c>
      <c r="J36" s="3">
        <f t="shared" si="8"/>
        <v>0</v>
      </c>
      <c r="K36" s="3">
        <f t="shared" si="9"/>
        <v>0</v>
      </c>
      <c r="L36" s="4">
        <f t="shared" si="10"/>
        <v>0</v>
      </c>
    </row>
    <row r="37" spans="1:12" s="61" customFormat="1" ht="409.5" x14ac:dyDescent="0.25">
      <c r="A37" s="25">
        <v>19</v>
      </c>
      <c r="B37" s="27" t="s">
        <v>54</v>
      </c>
      <c r="C37" s="2"/>
      <c r="D37" s="22">
        <v>2</v>
      </c>
      <c r="E37" s="23" t="s">
        <v>55</v>
      </c>
      <c r="F37" s="20">
        <v>0</v>
      </c>
      <c r="G37" s="62">
        <v>0</v>
      </c>
      <c r="H37" s="3">
        <f t="shared" si="0"/>
        <v>0</v>
      </c>
      <c r="I37" s="3">
        <f t="shared" si="1"/>
        <v>0</v>
      </c>
      <c r="J37" s="3">
        <f t="shared" si="2"/>
        <v>0</v>
      </c>
      <c r="K37" s="3">
        <f t="shared" si="3"/>
        <v>0</v>
      </c>
      <c r="L37" s="4">
        <f t="shared" si="4"/>
        <v>0</v>
      </c>
    </row>
    <row r="38" spans="1:12" s="61" customFormat="1" ht="42" customHeight="1" thickBot="1" x14ac:dyDescent="0.25">
      <c r="A38" s="66"/>
      <c r="B38" s="67"/>
      <c r="C38" s="11"/>
      <c r="D38" s="10"/>
      <c r="E38" s="12"/>
      <c r="F38" s="13"/>
      <c r="G38" s="12"/>
      <c r="H38" s="12"/>
      <c r="I38" s="14"/>
      <c r="K38" s="15" t="s">
        <v>24</v>
      </c>
      <c r="L38" s="7">
        <f>SUMIF(G:G,0%,J:J)</f>
        <v>250</v>
      </c>
    </row>
    <row r="39" spans="1:12" s="61" customFormat="1" ht="29.25" customHeight="1" thickBot="1" x14ac:dyDescent="0.25">
      <c r="A39" s="39" t="s">
        <v>26</v>
      </c>
      <c r="B39" s="40"/>
      <c r="C39" s="40"/>
      <c r="D39" s="40"/>
      <c r="E39" s="40"/>
      <c r="F39" s="40"/>
      <c r="G39" s="40"/>
      <c r="H39" s="40"/>
      <c r="I39" s="40"/>
      <c r="J39" s="41"/>
      <c r="K39" s="19" t="s">
        <v>11</v>
      </c>
      <c r="L39" s="7">
        <f>SUMIF(G:G,5%,J:J)</f>
        <v>0</v>
      </c>
    </row>
    <row r="40" spans="1:12" s="61" customFormat="1" ht="77.25" customHeight="1" x14ac:dyDescent="0.2">
      <c r="A40" s="37" t="s">
        <v>34</v>
      </c>
      <c r="B40" s="37"/>
      <c r="C40" s="37"/>
      <c r="D40" s="37"/>
      <c r="E40" s="37"/>
      <c r="F40" s="37"/>
      <c r="G40" s="37"/>
      <c r="H40" s="37"/>
      <c r="I40" s="37"/>
      <c r="J40" s="37"/>
      <c r="K40" s="15" t="s">
        <v>12</v>
      </c>
      <c r="L40" s="7">
        <f>SUMIF(G:G,19%,J:J)</f>
        <v>0</v>
      </c>
    </row>
    <row r="41" spans="1:12" s="61" customFormat="1" ht="20.25" customHeight="1" x14ac:dyDescent="0.2">
      <c r="A41" s="38"/>
      <c r="B41" s="38"/>
      <c r="C41" s="38"/>
      <c r="D41" s="38"/>
      <c r="E41" s="38"/>
      <c r="F41" s="38"/>
      <c r="G41" s="38"/>
      <c r="H41" s="38"/>
      <c r="I41" s="38"/>
      <c r="J41" s="38"/>
      <c r="K41" s="16" t="s">
        <v>8</v>
      </c>
      <c r="L41" s="8">
        <f>SUM(L38:L40)</f>
        <v>250</v>
      </c>
    </row>
    <row r="42" spans="1:12" s="61" customFormat="1" ht="23.25" customHeight="1" x14ac:dyDescent="0.2">
      <c r="A42" s="38"/>
      <c r="B42" s="38"/>
      <c r="C42" s="38"/>
      <c r="D42" s="38"/>
      <c r="E42" s="38"/>
      <c r="F42" s="38"/>
      <c r="G42" s="38"/>
      <c r="H42" s="38"/>
      <c r="I42" s="38"/>
      <c r="J42" s="38"/>
      <c r="K42" s="17" t="s">
        <v>13</v>
      </c>
      <c r="L42" s="9">
        <f>ROUND(L39*5%,0)</f>
        <v>0</v>
      </c>
    </row>
    <row r="43" spans="1:12" s="61" customFormat="1" x14ac:dyDescent="0.2">
      <c r="A43" s="38"/>
      <c r="B43" s="38"/>
      <c r="C43" s="38"/>
      <c r="D43" s="38"/>
      <c r="E43" s="38"/>
      <c r="F43" s="38"/>
      <c r="G43" s="38"/>
      <c r="H43" s="38"/>
      <c r="I43" s="38"/>
      <c r="J43" s="38"/>
      <c r="K43" s="17" t="s">
        <v>14</v>
      </c>
      <c r="L43" s="7">
        <f>ROUND(L40*19%,0)</f>
        <v>0</v>
      </c>
    </row>
    <row r="44" spans="1:12" s="61" customFormat="1" x14ac:dyDescent="0.2">
      <c r="A44" s="38"/>
      <c r="B44" s="38"/>
      <c r="C44" s="38"/>
      <c r="D44" s="38"/>
      <c r="E44" s="38"/>
      <c r="F44" s="38"/>
      <c r="G44" s="38"/>
      <c r="H44" s="38"/>
      <c r="I44" s="38"/>
      <c r="J44" s="38"/>
      <c r="K44" s="16" t="s">
        <v>15</v>
      </c>
      <c r="L44" s="8">
        <f>SUM(L42:L43)</f>
        <v>0</v>
      </c>
    </row>
    <row r="45" spans="1:12" s="61" customFormat="1" ht="59.25" customHeight="1" x14ac:dyDescent="0.2">
      <c r="A45" s="38"/>
      <c r="B45" s="38"/>
      <c r="C45" s="38"/>
      <c r="D45" s="38"/>
      <c r="E45" s="38"/>
      <c r="F45" s="38"/>
      <c r="G45" s="38"/>
      <c r="H45" s="38"/>
      <c r="I45" s="38"/>
      <c r="J45" s="38"/>
      <c r="K45" s="18" t="s">
        <v>16</v>
      </c>
      <c r="L45" s="8">
        <f>+L41+L44</f>
        <v>250</v>
      </c>
    </row>
    <row r="50" spans="1:3" ht="15.75" thickBot="1" x14ac:dyDescent="0.3">
      <c r="B50" s="63"/>
      <c r="C50" s="63"/>
    </row>
    <row r="51" spans="1:3" x14ac:dyDescent="0.25">
      <c r="B51" s="64" t="s">
        <v>21</v>
      </c>
      <c r="C51" s="64"/>
    </row>
    <row r="53" spans="1:3" x14ac:dyDescent="0.25">
      <c r="A53" s="65" t="s">
        <v>57</v>
      </c>
    </row>
  </sheetData>
  <sheetProtection algorithmName="SHA-512" hashValue="GRp2GwEH5aQL376Ihhy9VOyYS6m8bUGJl4aZ9ek7eJE5fOeR96XoL5x66mG8/I23gguuqIqpLQAFVQBqHW/qXQ==" saltValue="43qYh/DbGoHxVizzsURZ6w==" spinCount="100000" sheet="1" formatRows="0" insertRows="0" deleteRows="0"/>
  <mergeCells count="19">
    <mergeCell ref="A40:J45"/>
    <mergeCell ref="A39:J39"/>
    <mergeCell ref="A9:B9"/>
    <mergeCell ref="B51:C51"/>
    <mergeCell ref="D13:G13"/>
    <mergeCell ref="D15:G15"/>
    <mergeCell ref="F9:G9"/>
    <mergeCell ref="J9:K9"/>
    <mergeCell ref="B50:C5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6">
        <v>0</v>
      </c>
    </row>
    <row r="8" spans="4:4" x14ac:dyDescent="0.25">
      <c r="D8" s="6">
        <v>0.05</v>
      </c>
    </row>
    <row r="9" spans="4:4" x14ac:dyDescent="0.25">
      <c r="D9" s="6">
        <v>0.19</v>
      </c>
    </row>
    <row r="10" spans="4:4" x14ac:dyDescent="0.25">
      <c r="D10"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FINANCIERA</cp:lastModifiedBy>
  <dcterms:created xsi:type="dcterms:W3CDTF">2017-04-28T13:22:52Z</dcterms:created>
  <dcterms:modified xsi:type="dcterms:W3CDTF">2021-12-14T10:44:52Z</dcterms:modified>
</cp:coreProperties>
</file>