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mc:AlternateContent xmlns:mc="http://schemas.openxmlformats.org/markup-compatibility/2006">
    <mc:Choice Requires="x15">
      <x15ac:absPath xmlns:x15ac="http://schemas.microsoft.com/office/spreadsheetml/2010/11/ac" url="D:\LMARCELAESCOBAR\onedriver\OneDrive - Universidad de Cundinamarca\UNIVERSIDAD 2021\CONTRATACION DIRECTA 2021\F-CD-317 GABINETES\"/>
    </mc:Choice>
  </mc:AlternateContent>
  <xr:revisionPtr revIDLastSave="27" documentId="13_ncr:1_{9CD61F9C-93F0-4D58-A388-B62FE0CB0D76}" xr6:coauthVersionLast="36" xr6:coauthVersionMax="46" xr10:uidLastSave="{73091C84-7E36-47AD-836C-1D267B883539}"/>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<sst xmlns="http://schemas.openxmlformats.org/spreadsheetml/2006/main" count="41" uniqueCount="40">
  <si>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</si>
  <si>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</si>
  <si>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</si>
  <si>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</si>
  <si>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</si>
  <si>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</si>
  <si>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</si>
  <si>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</si>
  <si>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</si>
  <si>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</si>
  <si>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</si>
  <si>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</si>
  <si>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</si>
  <si>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</si>
  <si>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</si>
  <si>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</si>
  <si>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</si>
  <si>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</si>
  <si>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</si>
  <si>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</si>
  <si>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</si>
  <si>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</si>
  <si>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</si>
  <si>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</si>
  <si>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</si>
  <si>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</si>
  <si>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</si>
  <si>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</si>
  <si>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</si>
  <si>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</si>
  <si>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</si>
  <si>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</si>
  <si>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</si>
  <si>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</si>
  <si>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</si>
  <si>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</si>
  <si>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</si>
  <si>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</si>
  <si>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</si>
  <si>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Gabinete de seguridad para reactivos, construido en acero cold rolled calibre 18. con mínimo 4 bandejas de alturas regulables extraíbles en su totalidad en cold rolled y 5 bandejas de contención antiderrame cada una bajo cada entrepaño Acabado
de Gabinete. Pintura en polvo tipo epoxi aplicada de manera electrostática. Internamente debe contar con rejillas en cold rolled que permitan la instalación de conductos y/o sistema de extracción. Los gabinetes vendrán con la rotulación de seguridad
correspondiente a su riesgo la cual será indicada por la Ucundinamarca. Debe contar con niveladores en nitrilo, soporte antichoques y tapones de orificios en Polipropileno. Sistema de cierre de dos puntos con cerradura de seguridad. Sistema de soporte mediante patas en el mismo material cold rolled ó base en Zocalo. Certificados de calidad: ASTM 2794, ASTM 1037, ASTM E190 - 14, ISO 19712 - 1B Cuenta con CAJA DE
EXTRACCIÓN Elaborada en acero tipo cold rolled, calibre 18, bañada en pintura en polvo aplicada de manera electroestática tipo epoxi, resistente a los ataques químicos. Incluye botones de encendido/apagado, conexión eléctrica y filtro de carbón activado.
Nota Técnica 1. La altura de las bandejas será definida por la Ucundinamarca.
Nota Técnica 2. El color del gabinete será a elección de la Ucundinamarca.
Nota Técnica 3. Los gabinetes se deben entregar a la Universidad de Cundinamarca en la Seccional Girardot (6 unidades), en la Extensión Facatativá (3 unidades) y en la
Unidad Agroambiental El Vergel de Facatativá (2 unidades), realizando el acompañamiento y asesoría necesaria para la instalación.
Nota Técnica 4: Las dimensiones de los gabinetes serán las siguientes: 1.80m de alto, 1.00 m de ancho y 0.5 m de profundo.
Nota Técnica 5. Equipamiento: Entrepaños de altura regulable (4), bandejas de contención Antiderrame (5 unidades), porta etiquetas ( 4 unidades), un (1) software de etiquetado.
Nota Técnica 6. Los gabinetes deberán contar con certificación SEFA, estándares SEFA 10-2013y SEFA 8PH-2014 para garantizar la calidad del mobiliario 
Nota Técnica 7. Incluye capacitación sobre el uso y cuidado de los gabinetes para el almacenamiento seguro de reactivos y el software de etiquetado, al personal relacionado con su manejo.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</si>
</sst>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19" xfId="0" applyFont="1" applyBorder="1" applyAlignment="1">
      <alignment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76.425781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55"/>
      <c r="B2" s="56" t="s">
        <v>1</v>
      </c>
      <c r="C2" s="56"/>
      <c r="D2" s="56"/>
      <c r="E2" s="56"/>
      <c r="F2" s="56"/>
      <c r="G2" s="56"/>
      <c r="H2" s="56"/>
      <c r="I2" s="56"/>
      <c r="J2" s="56"/>
      <c r="K2" s="56" t="s">
        <v>37</v>
      </c>
      <c r="L2" s="56"/>
    </row>
    <row r="3" spans="1:12" ht="15.75" customHeight="1" x14ac:dyDescent="0.25">
      <c r="A3" s="55"/>
      <c r="B3" s="56" t="s">
        <v>2</v>
      </c>
      <c r="C3" s="56"/>
      <c r="D3" s="56"/>
      <c r="E3" s="56"/>
      <c r="F3" s="56"/>
      <c r="G3" s="56"/>
      <c r="H3" s="56"/>
      <c r="I3" s="56"/>
      <c r="J3" s="56"/>
      <c r="K3" s="56" t="s">
        <v>32</v>
      </c>
      <c r="L3" s="56"/>
    </row>
    <row r="4" spans="1:12" ht="16.5" customHeight="1" x14ac:dyDescent="0.25">
      <c r="A4" s="55"/>
      <c r="B4" s="56" t="s">
        <v>30</v>
      </c>
      <c r="C4" s="56"/>
      <c r="D4" s="56"/>
      <c r="E4" s="56"/>
      <c r="F4" s="56"/>
      <c r="G4" s="56"/>
      <c r="H4" s="56"/>
      <c r="I4" s="56"/>
      <c r="J4" s="56"/>
      <c r="K4" s="56" t="s">
        <v>33</v>
      </c>
      <c r="L4" s="56"/>
    </row>
    <row r="5" spans="1:12" ht="15" customHeight="1" x14ac:dyDescent="0.25">
      <c r="A5" s="55"/>
      <c r="B5" s="56"/>
      <c r="C5" s="56"/>
      <c r="D5" s="56"/>
      <c r="E5" s="56"/>
      <c r="F5" s="56"/>
      <c r="G5" s="56"/>
      <c r="H5" s="56"/>
      <c r="I5" s="56"/>
      <c r="J5" s="56"/>
      <c r="K5" s="56" t="s">
        <v>34</v>
      </c>
      <c r="L5" s="56"/>
    </row>
    <row r="7" spans="1:12" x14ac:dyDescent="0.25">
      <c r="A7" s="13" t="s">
        <v>0</v>
      </c>
    </row>
    <row r="8" spans="1:12" x14ac:dyDescent="0.25">
      <c r="A8" s="13"/>
    </row>
    <row r="9" spans="1:12" ht="25.5" customHeight="1" x14ac:dyDescent="0.25">
      <c r="A9" s="41" t="s">
        <v>3</v>
      </c>
      <c r="B9" s="41"/>
      <c r="C9" s="14"/>
      <c r="E9" s="15" t="s">
        <v>24</v>
      </c>
      <c r="F9" s="46"/>
      <c r="G9" s="47"/>
      <c r="I9" s="16" t="s">
        <v>19</v>
      </c>
      <c r="J9" s="48"/>
      <c r="K9" s="49"/>
    </row>
    <row r="10" spans="1:12" ht="15.75" thickBot="1" x14ac:dyDescent="0.3">
      <c r="A10" s="14"/>
      <c r="B10" s="14"/>
      <c r="C10" s="14"/>
      <c r="E10" s="17"/>
      <c r="F10" s="17"/>
      <c r="G10" s="17"/>
      <c r="I10" s="18"/>
      <c r="J10" s="19"/>
      <c r="K10" s="19"/>
    </row>
    <row r="11" spans="1:12" ht="30.75" customHeight="1" thickBot="1" x14ac:dyDescent="0.3">
      <c r="A11" s="57" t="s">
        <v>31</v>
      </c>
      <c r="B11" s="58"/>
      <c r="C11" s="20"/>
      <c r="D11" s="43" t="s">
        <v>20</v>
      </c>
      <c r="E11" s="44"/>
      <c r="F11" s="44"/>
      <c r="G11" s="45"/>
      <c r="H11" s="26"/>
      <c r="I11" s="18"/>
    </row>
    <row r="12" spans="1:12" ht="15.75" thickBot="1" x14ac:dyDescent="0.3">
      <c r="A12" s="59"/>
      <c r="B12" s="60"/>
      <c r="C12" s="20"/>
      <c r="D12" s="21"/>
      <c r="E12" s="17"/>
      <c r="F12" s="17"/>
      <c r="G12" s="17"/>
      <c r="I12" s="18"/>
    </row>
    <row r="13" spans="1:12" ht="30" customHeight="1" thickBot="1" x14ac:dyDescent="0.3">
      <c r="A13" s="59"/>
      <c r="B13" s="60"/>
      <c r="C13" s="20"/>
      <c r="D13" s="43" t="s">
        <v>21</v>
      </c>
      <c r="E13" s="44"/>
      <c r="F13" s="44"/>
      <c r="G13" s="45"/>
      <c r="H13" s="26"/>
      <c r="I13" s="18"/>
    </row>
    <row r="14" spans="1:12" ht="18.75" customHeight="1" thickBot="1" x14ac:dyDescent="0.3">
      <c r="A14" s="59"/>
      <c r="B14" s="60"/>
      <c r="C14" s="20"/>
      <c r="E14" s="17"/>
      <c r="F14" s="17"/>
      <c r="G14" s="17"/>
      <c r="I14" s="18"/>
    </row>
    <row r="15" spans="1:12" ht="24" customHeight="1" thickBot="1" x14ac:dyDescent="0.3">
      <c r="A15" s="61"/>
      <c r="B15" s="62"/>
      <c r="C15" s="20"/>
      <c r="D15" s="43" t="s">
        <v>25</v>
      </c>
      <c r="E15" s="44"/>
      <c r="F15" s="44"/>
      <c r="G15" s="45"/>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409.6" customHeight="1" x14ac:dyDescent="0.2">
      <c r="A19" s="35">
        <v>1</v>
      </c>
      <c r="B19" s="63" t="s">
        <v>39</v>
      </c>
      <c r="C19" s="31"/>
      <c r="D19" s="34">
        <v>11</v>
      </c>
      <c r="E19" s="34" t="s">
        <v>38</v>
      </c>
      <c r="F19" s="32">
        <v>0</v>
      </c>
      <c r="G19" s="33">
        <v>0</v>
      </c>
      <c r="H19" s="1">
        <f>+ROUND(F19*G19,0)</f>
        <v>0</v>
      </c>
      <c r="I19" s="1">
        <f>ROUND(F19+H19,0)</f>
        <v>0</v>
      </c>
      <c r="J19" s="1">
        <f>ROUND(F19*D19,0)</f>
        <v>0</v>
      </c>
      <c r="K19" s="27">
        <f>ROUND(J19*G19,0)</f>
        <v>0</v>
      </c>
      <c r="L19" s="28">
        <f>ROUND(J19+K19,0)</f>
        <v>0</v>
      </c>
    </row>
    <row r="20" spans="1:12" s="24" customFormat="1" ht="42" customHeight="1" x14ac:dyDescent="0.2">
      <c r="A20" s="52"/>
      <c r="B20" s="53"/>
      <c r="C20" s="53"/>
      <c r="D20" s="53"/>
      <c r="E20" s="53"/>
      <c r="F20" s="53"/>
      <c r="G20" s="53"/>
      <c r="H20" s="53"/>
      <c r="I20" s="53"/>
      <c r="J20" s="54"/>
      <c r="K20" s="6" t="s">
        <v>26</v>
      </c>
      <c r="L20" s="3">
        <f>SUMIF(G:G,0%,J:J)</f>
        <v>0</v>
      </c>
    </row>
    <row r="21" spans="1:12" s="24" customFormat="1" ht="29.25" customHeight="1" thickBot="1" x14ac:dyDescent="0.25">
      <c r="A21" s="38" t="s">
        <v>28</v>
      </c>
      <c r="B21" s="39"/>
      <c r="C21" s="39"/>
      <c r="D21" s="39"/>
      <c r="E21" s="39"/>
      <c r="F21" s="39"/>
      <c r="G21" s="39"/>
      <c r="H21" s="39"/>
      <c r="I21" s="39"/>
      <c r="J21" s="40"/>
      <c r="K21" s="30" t="s">
        <v>13</v>
      </c>
      <c r="L21" s="29">
        <f>SUMIF(G:G,5%,J:J)</f>
        <v>0</v>
      </c>
    </row>
    <row r="22" spans="1:12" s="24" customFormat="1" ht="77.25" customHeight="1" x14ac:dyDescent="0.2">
      <c r="A22" s="36" t="s">
        <v>36</v>
      </c>
      <c r="B22" s="36"/>
      <c r="C22" s="36"/>
      <c r="D22" s="36"/>
      <c r="E22" s="36"/>
      <c r="F22" s="36"/>
      <c r="G22" s="36"/>
      <c r="H22" s="36"/>
      <c r="I22" s="36"/>
      <c r="J22" s="36"/>
      <c r="K22" s="6" t="s">
        <v>14</v>
      </c>
      <c r="L22" s="3">
        <f>SUMIF(G:G,19%,J:J)</f>
        <v>0</v>
      </c>
    </row>
    <row r="23" spans="1:12" s="24" customFormat="1" ht="20.25" customHeight="1" x14ac:dyDescent="0.2">
      <c r="A23" s="37"/>
      <c r="B23" s="37"/>
      <c r="C23" s="37"/>
      <c r="D23" s="37"/>
      <c r="E23" s="37"/>
      <c r="F23" s="37"/>
      <c r="G23" s="37"/>
      <c r="H23" s="37"/>
      <c r="I23" s="37"/>
      <c r="J23" s="37"/>
      <c r="K23" s="7" t="s">
        <v>10</v>
      </c>
      <c r="L23" s="4">
        <f>SUM(L20:L22)</f>
        <v>0</v>
      </c>
    </row>
    <row r="24" spans="1:12" s="24" customFormat="1" ht="23.25" customHeight="1" x14ac:dyDescent="0.2">
      <c r="A24" s="37"/>
      <c r="B24" s="37"/>
      <c r="C24" s="37"/>
      <c r="D24" s="37"/>
      <c r="E24" s="37"/>
      <c r="F24" s="37"/>
      <c r="G24" s="37"/>
      <c r="H24" s="37"/>
      <c r="I24" s="37"/>
      <c r="J24" s="37"/>
      <c r="K24" s="8" t="s">
        <v>15</v>
      </c>
      <c r="L24" s="5">
        <f>ROUND(L21*5%,0)</f>
        <v>0</v>
      </c>
    </row>
    <row r="25" spans="1:12" s="24" customFormat="1" x14ac:dyDescent="0.2">
      <c r="A25" s="37"/>
      <c r="B25" s="37"/>
      <c r="C25" s="37"/>
      <c r="D25" s="37"/>
      <c r="E25" s="37"/>
      <c r="F25" s="37"/>
      <c r="G25" s="37"/>
      <c r="H25" s="37"/>
      <c r="I25" s="37"/>
      <c r="J25" s="37"/>
      <c r="K25" s="8" t="s">
        <v>16</v>
      </c>
      <c r="L25" s="3">
        <f>ROUND(L22*19%,0)</f>
        <v>0</v>
      </c>
    </row>
    <row r="26" spans="1:12" s="24" customFormat="1" x14ac:dyDescent="0.2">
      <c r="A26" s="37"/>
      <c r="B26" s="37"/>
      <c r="C26" s="37"/>
      <c r="D26" s="37"/>
      <c r="E26" s="37"/>
      <c r="F26" s="37"/>
      <c r="G26" s="37"/>
      <c r="H26" s="37"/>
      <c r="I26" s="37"/>
      <c r="J26" s="37"/>
      <c r="K26" s="7" t="s">
        <v>17</v>
      </c>
      <c r="L26" s="4">
        <f>SUM(L24:L25)</f>
        <v>0</v>
      </c>
    </row>
    <row r="27" spans="1:12" s="24" customFormat="1" ht="59.25" customHeight="1" x14ac:dyDescent="0.2">
      <c r="A27" s="37"/>
      <c r="B27" s="37"/>
      <c r="C27" s="37"/>
      <c r="D27" s="37"/>
      <c r="E27" s="37"/>
      <c r="F27" s="37"/>
      <c r="G27" s="37"/>
      <c r="H27" s="37"/>
      <c r="I27" s="37"/>
      <c r="J27" s="37"/>
      <c r="K27" s="9" t="s">
        <v>18</v>
      </c>
      <c r="L27" s="4">
        <f>+L23+L26</f>
        <v>0</v>
      </c>
    </row>
    <row r="29" spans="1:12" x14ac:dyDescent="0.25">
      <c r="B29" s="50"/>
      <c r="C29" s="50"/>
    </row>
    <row r="30" spans="1:12" x14ac:dyDescent="0.25">
      <c r="B30" s="50"/>
      <c r="C30" s="50"/>
    </row>
    <row r="31" spans="1:12" x14ac:dyDescent="0.25">
      <c r="B31" s="50"/>
      <c r="C31" s="50"/>
    </row>
    <row r="32" spans="1:12" ht="15.75" thickBot="1" x14ac:dyDescent="0.3">
      <c r="B32" s="51"/>
      <c r="C32" s="51"/>
    </row>
    <row r="33" spans="1:3" x14ac:dyDescent="0.25">
      <c r="B33" s="42" t="s">
        <v>23</v>
      </c>
      <c r="C33" s="42"/>
    </row>
    <row r="35" spans="1:3" x14ac:dyDescent="0.25">
      <c r="A35" s="25" t="s">
        <v>4</v>
      </c>
    </row>
  </sheetData>
  <sheetProtection algorithmName="SHA-512" hashValue="oOvLeSgzWS32UtvdTQaCId4f9XHd+f13QZvBVzP47N25QGZEOdmw/1M17eRBQ4bA0avqT7ueOk5n7SUWikLGBg==" saltValue="GFR+kCRM4K8O3vOsCR/qow==" spinCount="100000" sheet="1" scenarios="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 ref="A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dcterms:created xsi:type="dcterms:W3CDTF">2017-04-28T13:22:52Z</dcterms:created>
  <dcterms:modified xsi:type="dcterms:W3CDTF">2021-11-10T20:57:51Z</dcterms:modified>
</cp:coreProperties>
</file>