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176 FUMIGACION\DOCUMENTOS A PUBLICAR\"/>
    </mc:Choice>
  </mc:AlternateContent>
  <xr:revisionPtr revIDLastSave="0" documentId="13_ncr:1_{FA3FDDA4-A9C3-4225-AAD6-7DB002609063}" xr6:coauthVersionLast="45" xr6:coauthVersionMax="45" xr10:uidLastSave="{00000000-0000-0000-0000-000000000000}"/>
  <bookViews>
    <workbookView showHorizontalScroll="0" showVerticalScroll="0" showSheetTabs="0" xWindow="-120" yWindow="-120" windowWidth="20730" windowHeight="11160" xr2:uid="{00000000-000D-0000-FFFF-FFFF00000000}"/>
  </bookViews>
  <sheets>
    <sheet name="Hoja1" sheetId="1" r:id="rId1"/>
    <sheet name="Hoja2" sheetId="2" state="hidden" r:id="rId2"/>
  </sheets>
  <definedNames>
    <definedName name="_xlnm.Print_Area" localSheetId="0">Hoja1!$A$1:$L$84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H21" i="1"/>
  <c r="I21" i="1" s="1"/>
  <c r="J21" i="1"/>
  <c r="K21" i="1" s="1"/>
  <c r="H22" i="1"/>
  <c r="I22" i="1"/>
  <c r="J22" i="1"/>
  <c r="K22" i="1"/>
  <c r="H23" i="1"/>
  <c r="I23" i="1" s="1"/>
  <c r="J23" i="1"/>
  <c r="K23" i="1"/>
  <c r="H24" i="1"/>
  <c r="I24" i="1" s="1"/>
  <c r="J24" i="1"/>
  <c r="K24" i="1" s="1"/>
  <c r="H25" i="1"/>
  <c r="I25" i="1" s="1"/>
  <c r="J25" i="1"/>
  <c r="K25" i="1" s="1"/>
  <c r="H26" i="1"/>
  <c r="I26" i="1"/>
  <c r="J26" i="1"/>
  <c r="K26" i="1"/>
  <c r="H27" i="1"/>
  <c r="I27" i="1" s="1"/>
  <c r="J27" i="1"/>
  <c r="K27" i="1"/>
  <c r="H28" i="1"/>
  <c r="I28" i="1" s="1"/>
  <c r="J28" i="1"/>
  <c r="K28" i="1" s="1"/>
  <c r="H29" i="1"/>
  <c r="I29" i="1" s="1"/>
  <c r="J29" i="1"/>
  <c r="K29" i="1" s="1"/>
  <c r="H30" i="1"/>
  <c r="I30" i="1"/>
  <c r="J30" i="1"/>
  <c r="K30" i="1"/>
  <c r="H31" i="1"/>
  <c r="I31" i="1" s="1"/>
  <c r="J31" i="1"/>
  <c r="H32" i="1"/>
  <c r="I32" i="1" s="1"/>
  <c r="J32" i="1"/>
  <c r="K32" i="1" s="1"/>
  <c r="H33" i="1"/>
  <c r="I33" i="1" s="1"/>
  <c r="J33" i="1"/>
  <c r="K33" i="1" s="1"/>
  <c r="H34" i="1"/>
  <c r="I34" i="1"/>
  <c r="J34" i="1"/>
  <c r="H35" i="1"/>
  <c r="I35" i="1" s="1"/>
  <c r="J35" i="1"/>
  <c r="K35" i="1"/>
  <c r="H36" i="1"/>
  <c r="I36" i="1" s="1"/>
  <c r="J36" i="1"/>
  <c r="K36" i="1" s="1"/>
  <c r="H37" i="1"/>
  <c r="I37" i="1" s="1"/>
  <c r="J37" i="1"/>
  <c r="K37" i="1" s="1"/>
  <c r="H38" i="1"/>
  <c r="I38" i="1"/>
  <c r="J38" i="1"/>
  <c r="K38" i="1"/>
  <c r="H39" i="1"/>
  <c r="I39" i="1" s="1"/>
  <c r="J39" i="1"/>
  <c r="K39" i="1" s="1"/>
  <c r="H40" i="1"/>
  <c r="I40" i="1" s="1"/>
  <c r="J40" i="1"/>
  <c r="K40" i="1" s="1"/>
  <c r="H41" i="1"/>
  <c r="I41" i="1" s="1"/>
  <c r="J41" i="1"/>
  <c r="K41" i="1" s="1"/>
  <c r="H42" i="1"/>
  <c r="I42" i="1"/>
  <c r="J42" i="1"/>
  <c r="K42" i="1"/>
  <c r="H43" i="1"/>
  <c r="I43" i="1" s="1"/>
  <c r="J43" i="1"/>
  <c r="K43" i="1"/>
  <c r="H44" i="1"/>
  <c r="I44" i="1" s="1"/>
  <c r="J44" i="1"/>
  <c r="K44" i="1" s="1"/>
  <c r="H45" i="1"/>
  <c r="I45" i="1" s="1"/>
  <c r="J45" i="1"/>
  <c r="K45" i="1" s="1"/>
  <c r="H46" i="1"/>
  <c r="I46" i="1"/>
  <c r="J46" i="1"/>
  <c r="K46" i="1"/>
  <c r="H47" i="1"/>
  <c r="I47" i="1" s="1"/>
  <c r="J47" i="1"/>
  <c r="K47" i="1" s="1"/>
  <c r="L47" i="1" s="1"/>
  <c r="H48" i="1"/>
  <c r="I48" i="1"/>
  <c r="J48" i="1"/>
  <c r="K48" i="1" s="1"/>
  <c r="H49" i="1"/>
  <c r="I49" i="1"/>
  <c r="J49" i="1"/>
  <c r="K49" i="1" s="1"/>
  <c r="H50" i="1"/>
  <c r="I50" i="1" s="1"/>
  <c r="J50" i="1"/>
  <c r="K50" i="1" s="1"/>
  <c r="L50" i="1" s="1"/>
  <c r="H51" i="1"/>
  <c r="I51" i="1" s="1"/>
  <c r="J51" i="1"/>
  <c r="K51" i="1"/>
  <c r="L51" i="1" s="1"/>
  <c r="H52" i="1"/>
  <c r="I52" i="1" s="1"/>
  <c r="J52" i="1"/>
  <c r="H53" i="1"/>
  <c r="I53" i="1" s="1"/>
  <c r="J53" i="1"/>
  <c r="K53" i="1" s="1"/>
  <c r="H54" i="1"/>
  <c r="I54" i="1" s="1"/>
  <c r="J54" i="1"/>
  <c r="K54" i="1"/>
  <c r="L54" i="1" s="1"/>
  <c r="H55" i="1"/>
  <c r="I55" i="1" s="1"/>
  <c r="J55" i="1"/>
  <c r="K55" i="1" s="1"/>
  <c r="L55" i="1" s="1"/>
  <c r="H56" i="1"/>
  <c r="I56" i="1" s="1"/>
  <c r="J56" i="1"/>
  <c r="H57" i="1"/>
  <c r="I57" i="1" s="1"/>
  <c r="J57" i="1"/>
  <c r="K57" i="1" s="1"/>
  <c r="H58" i="1"/>
  <c r="I58" i="1" s="1"/>
  <c r="J58" i="1"/>
  <c r="K58" i="1" s="1"/>
  <c r="L58" i="1" s="1"/>
  <c r="H59" i="1"/>
  <c r="I59" i="1" s="1"/>
  <c r="J59" i="1"/>
  <c r="K59" i="1"/>
  <c r="L59" i="1" s="1"/>
  <c r="H60" i="1"/>
  <c r="I60" i="1" s="1"/>
  <c r="J60" i="1"/>
  <c r="H61" i="1"/>
  <c r="I61" i="1" s="1"/>
  <c r="J61" i="1"/>
  <c r="K61" i="1" s="1"/>
  <c r="H62" i="1"/>
  <c r="I62" i="1" s="1"/>
  <c r="J62" i="1"/>
  <c r="K62" i="1"/>
  <c r="L62" i="1" s="1"/>
  <c r="H63" i="1"/>
  <c r="I63" i="1" s="1"/>
  <c r="J63" i="1"/>
  <c r="K63" i="1" s="1"/>
  <c r="L63" i="1" s="1"/>
  <c r="H64" i="1"/>
  <c r="I64" i="1" s="1"/>
  <c r="J64" i="1"/>
  <c r="H65" i="1"/>
  <c r="I65" i="1" s="1"/>
  <c r="J65" i="1"/>
  <c r="K65" i="1" s="1"/>
  <c r="H66" i="1"/>
  <c r="I66" i="1" s="1"/>
  <c r="J66" i="1"/>
  <c r="K66" i="1" s="1"/>
  <c r="L66" i="1" s="1"/>
  <c r="H67" i="1"/>
  <c r="I67" i="1" s="1"/>
  <c r="J67" i="1"/>
  <c r="K67" i="1"/>
  <c r="L67" i="1" s="1"/>
  <c r="H68" i="1"/>
  <c r="I68" i="1" s="1"/>
  <c r="J68" i="1"/>
  <c r="L38" i="1" l="1"/>
  <c r="L35" i="1"/>
  <c r="L22" i="1"/>
  <c r="L31" i="1"/>
  <c r="L42" i="1"/>
  <c r="L39" i="1"/>
  <c r="L26" i="1"/>
  <c r="L23" i="1"/>
  <c r="L46" i="1"/>
  <c r="L43" i="1"/>
  <c r="K34" i="1"/>
  <c r="L34" i="1" s="1"/>
  <c r="K31" i="1"/>
  <c r="L30" i="1"/>
  <c r="L27" i="1"/>
  <c r="L44" i="1"/>
  <c r="L40" i="1"/>
  <c r="L36" i="1"/>
  <c r="L32" i="1"/>
  <c r="L28" i="1"/>
  <c r="L24" i="1"/>
  <c r="L20" i="1"/>
  <c r="K68" i="1"/>
  <c r="L68" i="1" s="1"/>
  <c r="K64" i="1"/>
  <c r="L64" i="1" s="1"/>
  <c r="K60" i="1"/>
  <c r="L60" i="1" s="1"/>
  <c r="K56" i="1"/>
  <c r="L56" i="1" s="1"/>
  <c r="K52" i="1"/>
  <c r="L52" i="1" s="1"/>
  <c r="L48" i="1"/>
  <c r="L37" i="1"/>
  <c r="L29" i="1"/>
  <c r="L25" i="1"/>
  <c r="L21" i="1"/>
  <c r="L65" i="1"/>
  <c r="L61" i="1"/>
  <c r="L57" i="1"/>
  <c r="L53" i="1"/>
  <c r="L49" i="1"/>
  <c r="L45" i="1"/>
  <c r="L41" i="1"/>
  <c r="L33" i="1"/>
  <c r="J19" i="1"/>
  <c r="H19" i="1"/>
  <c r="I19" i="1" s="1"/>
  <c r="K19" i="1" l="1"/>
  <c r="L19" i="1" s="1"/>
  <c r="L70" i="1"/>
  <c r="L73" i="1" s="1"/>
  <c r="L71" i="1" l="1"/>
  <c r="L74" i="1" s="1"/>
  <c r="L69" i="1"/>
  <c r="L75" i="1" l="1"/>
  <c r="L72" i="1"/>
  <c r="L7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<sst xmlns="http://schemas.openxmlformats.org/spreadsheetml/2006/main" count="140" uniqueCount="91">
  <si>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</si>
  <si>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</si>
  <si>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</si>
  <si>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</si>
  <si>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</si>
  <si>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</si>
  <si>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</si>
  <si>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</si>
  <si>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</si>
  <si>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</si>
  <si>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</si>
  <si>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</si>
  <si>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</si>
  <si>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</si>
  <si>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</si>
  <si>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</si>
  <si>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</si>
  <si>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</si>
  <si>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</si>
  <si>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</si>
  <si>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</si>
  <si>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</si>
  <si>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</si>
  <si>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</si>
  <si>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</si>
  <si>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</si>
  <si>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</si>
  <si>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</si>
  <si>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</si>
  <si>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</si>
  <si>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</si>
  <si>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</si>
  <si>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</si>
  <si>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</si>
  <si>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</si>
  <si>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</si>
  <si>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</si>
  <si>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</si>
  <si>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</si>
  <si>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</si>
  <si>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Servicio fumigación contra insectos rastreros y voladores por método de aspersión en las áreas internas de las instalaciones. Incluye insumos. Extensión Zipaquirá, 1178 metros cuadrados.</t>
  </si>
  <si>
    <t>Aplicación localizada de Gel Insecticida y cucarachicida. Extensión Zipaquirá.</t>
  </si>
  <si>
    <t>Desinfección y desodorización en baños. Extensión Zipaquirá.</t>
  </si>
  <si>
    <t>Suministro e Instalación de cajas cebaderas. Extensión Zipaquirá.</t>
  </si>
  <si>
    <t>Desinfección Ambiental Extensión Zipaquirá</t>
  </si>
  <si>
    <t>Servicio fumigación contra insectos rastreros y voladores por método de aspersión en las áreas internas de las instalaciones. Incluye insumos. Extensión Chía, 8214 metros cuadrados.</t>
  </si>
  <si>
    <t>Aplicación localizada de Gel Insecticida y cucarachicida. Extensión Chía.</t>
  </si>
  <si>
    <t>Desinfección y desodorización en baños. Extensión Chia.</t>
  </si>
  <si>
    <t>Suministro e Instalación de cajas cebaderas. Extensión Chía. </t>
  </si>
  <si>
    <t>Desinfección Ambiental Extensión Chía. </t>
  </si>
  <si>
    <t>Servicio fumigación contra insectos rastreros y voladores por método de aspersión en las áreas internas de las instalaciones. Incluye Insumos. Seccional Girardot, 15413 metros cuadrados.</t>
  </si>
  <si>
    <t>Aplicación localizada de Gel Insecticida y cucarachicida. Seccional Girardot. </t>
  </si>
  <si>
    <t>Desinfección y desodorización en baños. Seccional Girardot.</t>
  </si>
  <si>
    <t>Suministro e Instalación de cajas cebaderas. Seccional Girardot.</t>
  </si>
  <si>
    <t>Desinfección Ambiental Extensión Girardot.</t>
  </si>
  <si>
    <t>Servicio fumigación contra insectos rastreros y voladores por método de aspersión en las áreas internas de las instalaciones. Incluye insumos. Seccional Ubaté y Granja El Tíbar, 3221 metros cuadrados.</t>
  </si>
  <si>
    <t>Aplicación localizada de Gel Insecticida y cucarachicida. Seccional Ubaté y Granja El Tíbar </t>
  </si>
  <si>
    <t>Desinfección y desodorización en baños. Seccional Ubaté y Granja El Tíbar.</t>
  </si>
  <si>
    <t>Suministro e Instalación de cajas cebaderas. Seccional Ubaté y Granja El Tíbar.</t>
  </si>
  <si>
    <t>Desinfección Ambiental Seccional Ubaté y Granja el Tíbar.</t>
  </si>
  <si>
    <t>Servicio fumigación contra insectos rastreros y voladores por método de aspersión en las áreas internas de las instalaciones. Incluye insumos. Extensión Soacha, 8863 metros cuadrados.</t>
  </si>
  <si>
    <t>Aplicación localizada de Gel Insecticida y cucarachicida. Extensión Soacha. </t>
  </si>
  <si>
    <t>Desinfección y desodorización en baños. Extensión Soacha.</t>
  </si>
  <si>
    <t>Suministro e Instalación de cajas cebaderas. Extensión Soacha.</t>
  </si>
  <si>
    <t>Desinfección Ambiental Extensión Soacha.</t>
  </si>
  <si>
    <t>Servicio fumigación contra insectos rastreros y voladores por método de aspersión en las áreas internas de las instalaciones. Incluye insumos. Extensión Facatativá y Unidad Agroambiental el Vergel, 21891 metros cuadrados. </t>
  </si>
  <si>
    <t>Aplicación localizada de Gel Insecticida y cucarachicida. Extensión Facatativá y Unidad Agroambiental el Vergel.</t>
  </si>
  <si>
    <t>Desinfección y desodorización en baños. Extensión Facatativá y Unidad Agroambiental el Vergel </t>
  </si>
  <si>
    <t>Suministro e Instalación de cajas cebaderas. Extensión Facatativá y Unidad Agroambiental el Vergel.</t>
  </si>
  <si>
    <t>Desinfección Ambiental Extensión Facatativá y Unidad Agroambiental el Vergel.</t>
  </si>
  <si>
    <t>Servicio fumigación contra insectos rastreros y voladores por método de aspersión en las áreas internas de las instalaciones. Incluye insumos. Sede Fusagasugá, 22936 metros cuadrados.</t>
  </si>
  <si>
    <t>Aplicación localizada de Gel Insecticida y cucarachicida. Sede Fusagasugá. </t>
  </si>
  <si>
    <t>Desinfección y desodorización en baños. Sede Fusagasugá. </t>
  </si>
  <si>
    <t>Suministro e Instalación de cajas cebaderas. Sede Fusagasugá.</t>
  </si>
  <si>
    <t>Desinfección Ambiental Sede Fusagasugá.</t>
  </si>
  <si>
    <t>Servicio fumigación contra insectos rastreros y voladores por método de aspersión en las áreas internas de las instalaciones. Incluye insumos. Unidad Agroambiental la Esperanza Sede Fusagasugá, 10.500 metros cuadrados. </t>
  </si>
  <si>
    <t>Aplicación localizada de Gel Insecticida y cucarachicida. Granja La Esperanza Sede Fusagasugá.</t>
  </si>
  <si>
    <t>Desinfección y desodorización en baños. Granja La Esperanza Sede Fusagasugá.</t>
  </si>
  <si>
    <t>Suministro e Instalación de cajas cebaderas. Granja La Esperanza Sede Fusagasugá.</t>
  </si>
  <si>
    <t>Desinfección Ambiental Unidad Agroambiental la Esperanza Sede Fusagasugá </t>
  </si>
  <si>
    <t>Servicio fumigación contra insectos rastreros y voladores por método de aspersión en las áreas internas de las instalaciones. Incluye insumos. Centro Académico Deportivo (CAD) sede Fusagasugá, 11447 metros cuadrados. </t>
  </si>
  <si>
    <t>Aplicación localizada de Gel Insecticida y cucarachicida. Centro Académico Deportivo (CAD) sede Fusagasugá. </t>
  </si>
  <si>
    <t>Desinfección y desodorización en baños. Centro Académico Deportivo (CAD) sede Fusagasugá</t>
  </si>
  <si>
    <t>Suministro e Instalación de cajas cebaderas. Centro Académico Deportivo (CAD) sede Fusagasugá.</t>
  </si>
  <si>
    <t>Desinfección Ambiental Centro Académico Deportivo (CAD).</t>
  </si>
  <si>
    <t>Servicio fumigación contra insectos rastreros y voladores por método de aspersión en las áreas internas de las instalaciones. Incluye insumos. Oficina de Proyectos Especiales y Relaciones Interinstitucionales-Bogotá, 690 metros cuadrados. </t>
  </si>
  <si>
    <t>Aplicación localizada de Gel Insecticida y cucarachicida. Oficina de Proyectos Especiales y Relaciones Interinstitucionales-Bogotá. </t>
  </si>
  <si>
    <t>Desinfección y desodorización en baños. Oficina de Proyectos Especiales y Relaciones Interinstitucionales Bogotá.  </t>
  </si>
  <si>
    <t>Suministro e Instalación de cajas cebaderas. Oficina de Proyectos Especiales y Relaciones Interinstitucionales Bogotá. </t>
  </si>
  <si>
    <t>Desinfección Ambiental Oficina de Proyectos Especiales y Relaciones Interinstitucionales Bogotá. </t>
  </si>
  <si>
    <t>METRO CUADRADO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</si>
</sst>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4" applyNumberFormat="0" applyAlignment="0" applyProtection="0"/>
    <xf numFmtId="0" fontId="21" fillId="9" borderId="25" applyNumberFormat="0" applyAlignment="0" applyProtection="0"/>
    <xf numFmtId="0" fontId="22" fillId="9" borderId="24" applyNumberFormat="0" applyAlignment="0" applyProtection="0"/>
    <xf numFmtId="0" fontId="23" fillId="0" borderId="26" applyNumberFormat="0" applyFill="0" applyAlignment="0" applyProtection="0"/>
    <xf numFmtId="0" fontId="24" fillId="10" borderId="27" applyNumberFormat="0" applyAlignment="0" applyProtection="0"/>
    <xf numFmtId="0" fontId="25" fillId="0" borderId="0" applyNumberFormat="0" applyFill="0" applyBorder="0" applyAlignment="0" applyProtection="0"/>
    <xf numFmtId="0" fontId="5" fillId="11"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4"/>
  <sheetViews>
    <sheetView tabSelected="1" zoomScale="70" zoomScaleNormal="70" zoomScaleSheetLayoutView="90" zoomScalePageLayoutView="55" workbookViewId="0">
      <selection activeCell="C22" sqref="C22"/>
    </sheetView>
  </sheetViews>
  <sheetFormatPr baseColWidth="10" defaultRowHeight="15" x14ac:dyDescent="0.25"/>
  <cols>
    <col min="1" max="1" width="10.7109375" style="16" customWidth="1"/>
    <col min="2" max="2" width="47.5703125" style="16" customWidth="1"/>
    <col min="3" max="3" width="21.5703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3"/>
      <c r="B2" s="54" t="s">
        <v>0</v>
      </c>
      <c r="C2" s="54"/>
      <c r="D2" s="54"/>
      <c r="E2" s="54"/>
      <c r="F2" s="54"/>
      <c r="G2" s="54"/>
      <c r="H2" s="54"/>
      <c r="I2" s="54"/>
      <c r="J2" s="54"/>
      <c r="K2" s="54" t="s">
        <v>33</v>
      </c>
      <c r="L2" s="54"/>
    </row>
    <row r="3" spans="1:12" ht="15.75" customHeight="1" x14ac:dyDescent="0.25">
      <c r="A3" s="53"/>
      <c r="B3" s="54" t="s">
        <v>1</v>
      </c>
      <c r="C3" s="54"/>
      <c r="D3" s="54"/>
      <c r="E3" s="54"/>
      <c r="F3" s="54"/>
      <c r="G3" s="54"/>
      <c r="H3" s="54"/>
      <c r="I3" s="54"/>
      <c r="J3" s="54"/>
      <c r="K3" s="54" t="s">
        <v>29</v>
      </c>
      <c r="L3" s="54"/>
    </row>
    <row r="4" spans="1:12" ht="16.5" customHeight="1" x14ac:dyDescent="0.25">
      <c r="A4" s="53"/>
      <c r="B4" s="54" t="s">
        <v>27</v>
      </c>
      <c r="C4" s="54"/>
      <c r="D4" s="54"/>
      <c r="E4" s="54"/>
      <c r="F4" s="54"/>
      <c r="G4" s="54"/>
      <c r="H4" s="54"/>
      <c r="I4" s="54"/>
      <c r="J4" s="54"/>
      <c r="K4" s="54" t="s">
        <v>30</v>
      </c>
      <c r="L4" s="54"/>
    </row>
    <row r="5" spans="1:12" ht="15" customHeight="1" x14ac:dyDescent="0.25">
      <c r="A5" s="53"/>
      <c r="B5" s="54"/>
      <c r="C5" s="54"/>
      <c r="D5" s="54"/>
      <c r="E5" s="54"/>
      <c r="F5" s="54"/>
      <c r="G5" s="54"/>
      <c r="H5" s="54"/>
      <c r="I5" s="54"/>
      <c r="J5" s="54"/>
      <c r="K5" s="54" t="s">
        <v>31</v>
      </c>
      <c r="L5" s="54"/>
    </row>
    <row r="7" spans="1:12" x14ac:dyDescent="0.25">
      <c r="A7" s="19" t="s">
        <v>36</v>
      </c>
    </row>
    <row r="8" spans="1:12" x14ac:dyDescent="0.25">
      <c r="A8" s="20" t="s">
        <v>35</v>
      </c>
    </row>
    <row r="9" spans="1:12" ht="25.5" customHeight="1" x14ac:dyDescent="0.25">
      <c r="A9" s="42" t="s">
        <v>34</v>
      </c>
      <c r="B9" s="42"/>
      <c r="C9" s="21"/>
      <c r="E9" s="22" t="s">
        <v>21</v>
      </c>
      <c r="F9" s="47"/>
      <c r="G9" s="48"/>
      <c r="I9" s="23" t="s">
        <v>16</v>
      </c>
      <c r="J9" s="49"/>
      <c r="K9" s="50"/>
    </row>
    <row r="10" spans="1:12" ht="15.75" thickBot="1" x14ac:dyDescent="0.3">
      <c r="A10" s="21"/>
      <c r="B10" s="21"/>
      <c r="C10" s="21"/>
      <c r="E10" s="24"/>
      <c r="F10" s="24"/>
      <c r="G10" s="24"/>
      <c r="I10" s="25"/>
      <c r="J10" s="26"/>
      <c r="K10" s="26"/>
    </row>
    <row r="11" spans="1:12" ht="30.75" customHeight="1" thickBot="1" x14ac:dyDescent="0.3">
      <c r="A11" s="55" t="s">
        <v>28</v>
      </c>
      <c r="B11" s="56"/>
      <c r="C11" s="27"/>
      <c r="D11" s="44" t="s">
        <v>17</v>
      </c>
      <c r="E11" s="45"/>
      <c r="F11" s="45"/>
      <c r="G11" s="46"/>
      <c r="H11" s="35"/>
      <c r="I11" s="25"/>
    </row>
    <row r="12" spans="1:12" ht="15.75" thickBot="1" x14ac:dyDescent="0.3">
      <c r="A12" s="57"/>
      <c r="B12" s="58"/>
      <c r="C12" s="27"/>
      <c r="D12" s="28"/>
      <c r="E12" s="24"/>
      <c r="F12" s="24"/>
      <c r="G12" s="24"/>
      <c r="I12" s="25"/>
    </row>
    <row r="13" spans="1:12" ht="30" customHeight="1" thickBot="1" x14ac:dyDescent="0.3">
      <c r="A13" s="57"/>
      <c r="B13" s="58"/>
      <c r="C13" s="27"/>
      <c r="D13" s="44" t="s">
        <v>18</v>
      </c>
      <c r="E13" s="45"/>
      <c r="F13" s="45"/>
      <c r="G13" s="46"/>
      <c r="H13" s="35"/>
      <c r="I13" s="25"/>
    </row>
    <row r="14" spans="1:12" ht="18.75" customHeight="1" thickBot="1" x14ac:dyDescent="0.3">
      <c r="A14" s="57"/>
      <c r="B14" s="58"/>
      <c r="C14" s="27"/>
      <c r="E14" s="24"/>
      <c r="F14" s="24"/>
      <c r="G14" s="24"/>
      <c r="I14" s="25"/>
    </row>
    <row r="15" spans="1:12" ht="24" customHeight="1" thickBot="1" x14ac:dyDescent="0.3">
      <c r="A15" s="59"/>
      <c r="B15" s="60"/>
      <c r="C15" s="27"/>
      <c r="D15" s="44" t="s">
        <v>22</v>
      </c>
      <c r="E15" s="45"/>
      <c r="F15" s="45"/>
      <c r="G15" s="46"/>
      <c r="H15" s="35"/>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57" x14ac:dyDescent="0.2">
      <c r="A19" s="7">
        <v>1</v>
      </c>
      <c r="B19" s="32" t="s">
        <v>40</v>
      </c>
      <c r="C19" s="13"/>
      <c r="D19" s="33">
        <v>1178</v>
      </c>
      <c r="E19" s="33" t="s">
        <v>90</v>
      </c>
      <c r="F19" s="14"/>
      <c r="G19" s="15">
        <v>0</v>
      </c>
      <c r="H19" s="1">
        <f>+ROUND(F19*G19,0)</f>
        <v>0</v>
      </c>
      <c r="I19" s="1">
        <f>ROUND(F19+H19,0)</f>
        <v>0</v>
      </c>
      <c r="J19" s="1">
        <f>ROUND(F19*D19,0)</f>
        <v>0</v>
      </c>
      <c r="K19" s="1">
        <f>ROUND(J19*G19,0)</f>
        <v>0</v>
      </c>
      <c r="L19" s="2">
        <f>ROUND(J19+K19,0)</f>
        <v>0</v>
      </c>
    </row>
    <row r="20" spans="1:12" s="31" customFormat="1" ht="28.5" x14ac:dyDescent="0.2">
      <c r="A20" s="7">
        <v>2</v>
      </c>
      <c r="B20" s="32" t="s">
        <v>41</v>
      </c>
      <c r="C20" s="13"/>
      <c r="D20" s="33">
        <v>1</v>
      </c>
      <c r="E20" s="33" t="s">
        <v>38</v>
      </c>
      <c r="F20" s="14"/>
      <c r="G20" s="15">
        <v>0</v>
      </c>
      <c r="H20" s="1">
        <f t="shared" ref="H20:H68" si="0">+ROUND(F20*G20,0)</f>
        <v>0</v>
      </c>
      <c r="I20" s="1">
        <f t="shared" ref="I20:I68" si="1">ROUND(F20+H20,0)</f>
        <v>0</v>
      </c>
      <c r="J20" s="1">
        <f t="shared" ref="J20:J68" si="2">ROUND(F20*D20,0)</f>
        <v>0</v>
      </c>
      <c r="K20" s="1">
        <f t="shared" ref="K20:K68" si="3">ROUND(J20*G20,0)</f>
        <v>0</v>
      </c>
      <c r="L20" s="2">
        <f t="shared" ref="L20:L68" si="4">ROUND(J20+K20,0)</f>
        <v>0</v>
      </c>
    </row>
    <row r="21" spans="1:12" s="31" customFormat="1" ht="28.5" x14ac:dyDescent="0.2">
      <c r="A21" s="7">
        <v>3</v>
      </c>
      <c r="B21" s="32" t="s">
        <v>42</v>
      </c>
      <c r="C21" s="13"/>
      <c r="D21" s="33">
        <v>22</v>
      </c>
      <c r="E21" s="33" t="s">
        <v>90</v>
      </c>
      <c r="F21" s="14"/>
      <c r="G21" s="15">
        <v>0</v>
      </c>
      <c r="H21" s="1">
        <f t="shared" si="0"/>
        <v>0</v>
      </c>
      <c r="I21" s="1">
        <f t="shared" si="1"/>
        <v>0</v>
      </c>
      <c r="J21" s="1">
        <f t="shared" si="2"/>
        <v>0</v>
      </c>
      <c r="K21" s="1">
        <f t="shared" si="3"/>
        <v>0</v>
      </c>
      <c r="L21" s="2">
        <f t="shared" si="4"/>
        <v>0</v>
      </c>
    </row>
    <row r="22" spans="1:12" s="31" customFormat="1" ht="28.5" x14ac:dyDescent="0.2">
      <c r="A22" s="7">
        <v>4</v>
      </c>
      <c r="B22" s="32" t="s">
        <v>43</v>
      </c>
      <c r="C22" s="13"/>
      <c r="D22" s="33">
        <v>6</v>
      </c>
      <c r="E22" s="33" t="s">
        <v>38</v>
      </c>
      <c r="F22" s="14"/>
      <c r="G22" s="15">
        <v>0</v>
      </c>
      <c r="H22" s="1">
        <f t="shared" si="0"/>
        <v>0</v>
      </c>
      <c r="I22" s="1">
        <f t="shared" si="1"/>
        <v>0</v>
      </c>
      <c r="J22" s="1">
        <f t="shared" si="2"/>
        <v>0</v>
      </c>
      <c r="K22" s="1">
        <f t="shared" si="3"/>
        <v>0</v>
      </c>
      <c r="L22" s="2">
        <f t="shared" si="4"/>
        <v>0</v>
      </c>
    </row>
    <row r="23" spans="1:12" s="31" customFormat="1" ht="28.5" x14ac:dyDescent="0.2">
      <c r="A23" s="7">
        <v>5</v>
      </c>
      <c r="B23" s="32" t="s">
        <v>44</v>
      </c>
      <c r="C23" s="13"/>
      <c r="D23" s="33">
        <v>1178</v>
      </c>
      <c r="E23" s="33" t="s">
        <v>90</v>
      </c>
      <c r="F23" s="14"/>
      <c r="G23" s="15">
        <v>0</v>
      </c>
      <c r="H23" s="1">
        <f t="shared" si="0"/>
        <v>0</v>
      </c>
      <c r="I23" s="1">
        <f t="shared" si="1"/>
        <v>0</v>
      </c>
      <c r="J23" s="1">
        <f t="shared" si="2"/>
        <v>0</v>
      </c>
      <c r="K23" s="1">
        <f t="shared" si="3"/>
        <v>0</v>
      </c>
      <c r="L23" s="2">
        <f t="shared" si="4"/>
        <v>0</v>
      </c>
    </row>
    <row r="24" spans="1:12" s="31" customFormat="1" ht="57" x14ac:dyDescent="0.2">
      <c r="A24" s="7">
        <v>6</v>
      </c>
      <c r="B24" s="32" t="s">
        <v>45</v>
      </c>
      <c r="C24" s="13"/>
      <c r="D24" s="33">
        <v>8214</v>
      </c>
      <c r="E24" s="33" t="s">
        <v>90</v>
      </c>
      <c r="F24" s="14"/>
      <c r="G24" s="15">
        <v>0</v>
      </c>
      <c r="H24" s="1">
        <f t="shared" si="0"/>
        <v>0</v>
      </c>
      <c r="I24" s="1">
        <f t="shared" si="1"/>
        <v>0</v>
      </c>
      <c r="J24" s="1">
        <f t="shared" si="2"/>
        <v>0</v>
      </c>
      <c r="K24" s="1">
        <f t="shared" si="3"/>
        <v>0</v>
      </c>
      <c r="L24" s="2">
        <f t="shared" si="4"/>
        <v>0</v>
      </c>
    </row>
    <row r="25" spans="1:12" s="31" customFormat="1" ht="28.5" x14ac:dyDescent="0.2">
      <c r="A25" s="7">
        <v>7</v>
      </c>
      <c r="B25" s="32" t="s">
        <v>46</v>
      </c>
      <c r="C25" s="13"/>
      <c r="D25" s="33">
        <v>1</v>
      </c>
      <c r="E25" s="33" t="s">
        <v>38</v>
      </c>
      <c r="F25" s="14"/>
      <c r="G25" s="15">
        <v>0</v>
      </c>
      <c r="H25" s="1">
        <f t="shared" si="0"/>
        <v>0</v>
      </c>
      <c r="I25" s="1">
        <f t="shared" si="1"/>
        <v>0</v>
      </c>
      <c r="J25" s="1">
        <f t="shared" si="2"/>
        <v>0</v>
      </c>
      <c r="K25" s="1">
        <f t="shared" si="3"/>
        <v>0</v>
      </c>
      <c r="L25" s="2">
        <f t="shared" si="4"/>
        <v>0</v>
      </c>
    </row>
    <row r="26" spans="1:12" s="31" customFormat="1" ht="28.5" x14ac:dyDescent="0.2">
      <c r="A26" s="7">
        <v>8</v>
      </c>
      <c r="B26" s="32" t="s">
        <v>47</v>
      </c>
      <c r="C26" s="13"/>
      <c r="D26" s="33">
        <v>396</v>
      </c>
      <c r="E26" s="33" t="s">
        <v>90</v>
      </c>
      <c r="F26" s="14"/>
      <c r="G26" s="15">
        <v>0</v>
      </c>
      <c r="H26" s="1">
        <f t="shared" si="0"/>
        <v>0</v>
      </c>
      <c r="I26" s="1">
        <f t="shared" si="1"/>
        <v>0</v>
      </c>
      <c r="J26" s="1">
        <f t="shared" si="2"/>
        <v>0</v>
      </c>
      <c r="K26" s="1">
        <f t="shared" si="3"/>
        <v>0</v>
      </c>
      <c r="L26" s="2">
        <f t="shared" si="4"/>
        <v>0</v>
      </c>
    </row>
    <row r="27" spans="1:12" s="31" customFormat="1" ht="28.5" x14ac:dyDescent="0.2">
      <c r="A27" s="7">
        <v>9</v>
      </c>
      <c r="B27" s="32" t="s">
        <v>48</v>
      </c>
      <c r="C27" s="13"/>
      <c r="D27" s="33">
        <v>6</v>
      </c>
      <c r="E27" s="33" t="s">
        <v>38</v>
      </c>
      <c r="F27" s="14"/>
      <c r="G27" s="15">
        <v>0</v>
      </c>
      <c r="H27" s="1">
        <f t="shared" si="0"/>
        <v>0</v>
      </c>
      <c r="I27" s="1">
        <f t="shared" si="1"/>
        <v>0</v>
      </c>
      <c r="J27" s="1">
        <f t="shared" si="2"/>
        <v>0</v>
      </c>
      <c r="K27" s="1">
        <f t="shared" si="3"/>
        <v>0</v>
      </c>
      <c r="L27" s="2">
        <f t="shared" si="4"/>
        <v>0</v>
      </c>
    </row>
    <row r="28" spans="1:12" s="31" customFormat="1" ht="28.5" x14ac:dyDescent="0.2">
      <c r="A28" s="7">
        <v>10</v>
      </c>
      <c r="B28" s="32" t="s">
        <v>49</v>
      </c>
      <c r="C28" s="13"/>
      <c r="D28" s="33">
        <v>8214</v>
      </c>
      <c r="E28" s="33" t="s">
        <v>90</v>
      </c>
      <c r="F28" s="14"/>
      <c r="G28" s="15">
        <v>0</v>
      </c>
      <c r="H28" s="1">
        <f t="shared" si="0"/>
        <v>0</v>
      </c>
      <c r="I28" s="1">
        <f t="shared" si="1"/>
        <v>0</v>
      </c>
      <c r="J28" s="1">
        <f t="shared" si="2"/>
        <v>0</v>
      </c>
      <c r="K28" s="1">
        <f t="shared" si="3"/>
        <v>0</v>
      </c>
      <c r="L28" s="2">
        <f t="shared" si="4"/>
        <v>0</v>
      </c>
    </row>
    <row r="29" spans="1:12" s="31" customFormat="1" ht="57" x14ac:dyDescent="0.2">
      <c r="A29" s="7">
        <v>11</v>
      </c>
      <c r="B29" s="32" t="s">
        <v>50</v>
      </c>
      <c r="C29" s="13"/>
      <c r="D29" s="33">
        <v>15413</v>
      </c>
      <c r="E29" s="33" t="s">
        <v>90</v>
      </c>
      <c r="F29" s="14"/>
      <c r="G29" s="15">
        <v>0</v>
      </c>
      <c r="H29" s="1">
        <f t="shared" si="0"/>
        <v>0</v>
      </c>
      <c r="I29" s="1">
        <f t="shared" si="1"/>
        <v>0</v>
      </c>
      <c r="J29" s="1">
        <f t="shared" si="2"/>
        <v>0</v>
      </c>
      <c r="K29" s="1">
        <f t="shared" si="3"/>
        <v>0</v>
      </c>
      <c r="L29" s="2">
        <f t="shared" si="4"/>
        <v>0</v>
      </c>
    </row>
    <row r="30" spans="1:12" s="31" customFormat="1" ht="28.5" x14ac:dyDescent="0.2">
      <c r="A30" s="7">
        <v>12</v>
      </c>
      <c r="B30" s="32" t="s">
        <v>51</v>
      </c>
      <c r="C30" s="13"/>
      <c r="D30" s="33">
        <v>1</v>
      </c>
      <c r="E30" s="33" t="s">
        <v>38</v>
      </c>
      <c r="F30" s="14"/>
      <c r="G30" s="15">
        <v>0</v>
      </c>
      <c r="H30" s="1">
        <f t="shared" si="0"/>
        <v>0</v>
      </c>
      <c r="I30" s="1">
        <f t="shared" si="1"/>
        <v>0</v>
      </c>
      <c r="J30" s="1">
        <f t="shared" si="2"/>
        <v>0</v>
      </c>
      <c r="K30" s="1">
        <f t="shared" si="3"/>
        <v>0</v>
      </c>
      <c r="L30" s="2">
        <f t="shared" si="4"/>
        <v>0</v>
      </c>
    </row>
    <row r="31" spans="1:12" s="31" customFormat="1" ht="28.5" x14ac:dyDescent="0.2">
      <c r="A31" s="7">
        <v>13</v>
      </c>
      <c r="B31" s="32" t="s">
        <v>52</v>
      </c>
      <c r="C31" s="13"/>
      <c r="D31" s="33">
        <v>396</v>
      </c>
      <c r="E31" s="33" t="s">
        <v>90</v>
      </c>
      <c r="F31" s="14"/>
      <c r="G31" s="15">
        <v>0</v>
      </c>
      <c r="H31" s="1">
        <f t="shared" si="0"/>
        <v>0</v>
      </c>
      <c r="I31" s="1">
        <f t="shared" si="1"/>
        <v>0</v>
      </c>
      <c r="J31" s="1">
        <f t="shared" si="2"/>
        <v>0</v>
      </c>
      <c r="K31" s="1">
        <f t="shared" si="3"/>
        <v>0</v>
      </c>
      <c r="L31" s="2">
        <f t="shared" si="4"/>
        <v>0</v>
      </c>
    </row>
    <row r="32" spans="1:12" s="31" customFormat="1" ht="28.5" x14ac:dyDescent="0.2">
      <c r="A32" s="7">
        <v>14</v>
      </c>
      <c r="B32" s="32" t="s">
        <v>53</v>
      </c>
      <c r="C32" s="13"/>
      <c r="D32" s="33">
        <v>14</v>
      </c>
      <c r="E32" s="33" t="s">
        <v>38</v>
      </c>
      <c r="F32" s="14"/>
      <c r="G32" s="15">
        <v>0</v>
      </c>
      <c r="H32" s="1">
        <f t="shared" si="0"/>
        <v>0</v>
      </c>
      <c r="I32" s="1">
        <f t="shared" si="1"/>
        <v>0</v>
      </c>
      <c r="J32" s="1">
        <f t="shared" si="2"/>
        <v>0</v>
      </c>
      <c r="K32" s="1">
        <f t="shared" si="3"/>
        <v>0</v>
      </c>
      <c r="L32" s="2">
        <f t="shared" si="4"/>
        <v>0</v>
      </c>
    </row>
    <row r="33" spans="1:12" s="31" customFormat="1" ht="28.5" x14ac:dyDescent="0.2">
      <c r="A33" s="7">
        <v>15</v>
      </c>
      <c r="B33" s="32" t="s">
        <v>54</v>
      </c>
      <c r="C33" s="13"/>
      <c r="D33" s="33">
        <v>15413</v>
      </c>
      <c r="E33" s="33" t="s">
        <v>90</v>
      </c>
      <c r="F33" s="14"/>
      <c r="G33" s="15">
        <v>0</v>
      </c>
      <c r="H33" s="1">
        <f t="shared" si="0"/>
        <v>0</v>
      </c>
      <c r="I33" s="1">
        <f t="shared" si="1"/>
        <v>0</v>
      </c>
      <c r="J33" s="1">
        <f t="shared" si="2"/>
        <v>0</v>
      </c>
      <c r="K33" s="1">
        <f t="shared" si="3"/>
        <v>0</v>
      </c>
      <c r="L33" s="2">
        <f t="shared" si="4"/>
        <v>0</v>
      </c>
    </row>
    <row r="34" spans="1:12" s="31" customFormat="1" ht="71.25" x14ac:dyDescent="0.2">
      <c r="A34" s="7">
        <v>16</v>
      </c>
      <c r="B34" s="32" t="s">
        <v>55</v>
      </c>
      <c r="C34" s="13"/>
      <c r="D34" s="33">
        <v>3221</v>
      </c>
      <c r="E34" s="33" t="s">
        <v>90</v>
      </c>
      <c r="F34" s="14"/>
      <c r="G34" s="15">
        <v>0</v>
      </c>
      <c r="H34" s="1">
        <f t="shared" si="0"/>
        <v>0</v>
      </c>
      <c r="I34" s="1">
        <f t="shared" si="1"/>
        <v>0</v>
      </c>
      <c r="J34" s="1">
        <f t="shared" si="2"/>
        <v>0</v>
      </c>
      <c r="K34" s="1">
        <f t="shared" si="3"/>
        <v>0</v>
      </c>
      <c r="L34" s="2">
        <f t="shared" si="4"/>
        <v>0</v>
      </c>
    </row>
    <row r="35" spans="1:12" s="31" customFormat="1" ht="42.75" x14ac:dyDescent="0.2">
      <c r="A35" s="7">
        <v>17</v>
      </c>
      <c r="B35" s="32" t="s">
        <v>56</v>
      </c>
      <c r="C35" s="13"/>
      <c r="D35" s="33">
        <v>1</v>
      </c>
      <c r="E35" s="33" t="s">
        <v>38</v>
      </c>
      <c r="F35" s="14"/>
      <c r="G35" s="15">
        <v>0</v>
      </c>
      <c r="H35" s="1">
        <f t="shared" si="0"/>
        <v>0</v>
      </c>
      <c r="I35" s="1">
        <f t="shared" si="1"/>
        <v>0</v>
      </c>
      <c r="J35" s="1">
        <f t="shared" si="2"/>
        <v>0</v>
      </c>
      <c r="K35" s="1">
        <f t="shared" si="3"/>
        <v>0</v>
      </c>
      <c r="L35" s="2">
        <f t="shared" si="4"/>
        <v>0</v>
      </c>
    </row>
    <row r="36" spans="1:12" s="31" customFormat="1" ht="28.5" x14ac:dyDescent="0.2">
      <c r="A36" s="7">
        <v>18</v>
      </c>
      <c r="B36" s="32" t="s">
        <v>57</v>
      </c>
      <c r="C36" s="13"/>
      <c r="D36" s="33">
        <v>190</v>
      </c>
      <c r="E36" s="33" t="s">
        <v>90</v>
      </c>
      <c r="F36" s="14"/>
      <c r="G36" s="15">
        <v>0</v>
      </c>
      <c r="H36" s="1">
        <f t="shared" si="0"/>
        <v>0</v>
      </c>
      <c r="I36" s="1">
        <f t="shared" si="1"/>
        <v>0</v>
      </c>
      <c r="J36" s="1">
        <f t="shared" si="2"/>
        <v>0</v>
      </c>
      <c r="K36" s="1">
        <f t="shared" si="3"/>
        <v>0</v>
      </c>
      <c r="L36" s="2">
        <f t="shared" si="4"/>
        <v>0</v>
      </c>
    </row>
    <row r="37" spans="1:12" s="31" customFormat="1" ht="28.5" x14ac:dyDescent="0.2">
      <c r="A37" s="7">
        <v>19</v>
      </c>
      <c r="B37" s="32" t="s">
        <v>58</v>
      </c>
      <c r="C37" s="13"/>
      <c r="D37" s="33">
        <v>6</v>
      </c>
      <c r="E37" s="33" t="s">
        <v>38</v>
      </c>
      <c r="F37" s="14"/>
      <c r="G37" s="15">
        <v>0</v>
      </c>
      <c r="H37" s="1">
        <f t="shared" si="0"/>
        <v>0</v>
      </c>
      <c r="I37" s="1">
        <f t="shared" si="1"/>
        <v>0</v>
      </c>
      <c r="J37" s="1">
        <f t="shared" si="2"/>
        <v>0</v>
      </c>
      <c r="K37" s="1">
        <f t="shared" si="3"/>
        <v>0</v>
      </c>
      <c r="L37" s="2">
        <f t="shared" si="4"/>
        <v>0</v>
      </c>
    </row>
    <row r="38" spans="1:12" s="31" customFormat="1" ht="28.5" x14ac:dyDescent="0.2">
      <c r="A38" s="7">
        <v>20</v>
      </c>
      <c r="B38" s="32" t="s">
        <v>59</v>
      </c>
      <c r="C38" s="13"/>
      <c r="D38" s="33">
        <v>3221</v>
      </c>
      <c r="E38" s="33" t="s">
        <v>90</v>
      </c>
      <c r="F38" s="14"/>
      <c r="G38" s="15">
        <v>0</v>
      </c>
      <c r="H38" s="1">
        <f t="shared" si="0"/>
        <v>0</v>
      </c>
      <c r="I38" s="1">
        <f t="shared" si="1"/>
        <v>0</v>
      </c>
      <c r="J38" s="1">
        <f t="shared" si="2"/>
        <v>0</v>
      </c>
      <c r="K38" s="1">
        <f t="shared" si="3"/>
        <v>0</v>
      </c>
      <c r="L38" s="2">
        <f t="shared" si="4"/>
        <v>0</v>
      </c>
    </row>
    <row r="39" spans="1:12" s="31" customFormat="1" ht="57" x14ac:dyDescent="0.2">
      <c r="A39" s="7">
        <v>21</v>
      </c>
      <c r="B39" s="32" t="s">
        <v>60</v>
      </c>
      <c r="C39" s="13"/>
      <c r="D39" s="33">
        <v>8863</v>
      </c>
      <c r="E39" s="33" t="s">
        <v>90</v>
      </c>
      <c r="F39" s="14"/>
      <c r="G39" s="15">
        <v>0</v>
      </c>
      <c r="H39" s="1">
        <f t="shared" si="0"/>
        <v>0</v>
      </c>
      <c r="I39" s="1">
        <f t="shared" si="1"/>
        <v>0</v>
      </c>
      <c r="J39" s="1">
        <f t="shared" si="2"/>
        <v>0</v>
      </c>
      <c r="K39" s="1">
        <f t="shared" si="3"/>
        <v>0</v>
      </c>
      <c r="L39" s="2">
        <f t="shared" si="4"/>
        <v>0</v>
      </c>
    </row>
    <row r="40" spans="1:12" s="31" customFormat="1" ht="28.5" x14ac:dyDescent="0.2">
      <c r="A40" s="7">
        <v>22</v>
      </c>
      <c r="B40" s="32" t="s">
        <v>61</v>
      </c>
      <c r="C40" s="13"/>
      <c r="D40" s="33">
        <v>1</v>
      </c>
      <c r="E40" s="33" t="s">
        <v>38</v>
      </c>
      <c r="F40" s="14"/>
      <c r="G40" s="15">
        <v>0</v>
      </c>
      <c r="H40" s="1">
        <f t="shared" si="0"/>
        <v>0</v>
      </c>
      <c r="I40" s="1">
        <f t="shared" si="1"/>
        <v>0</v>
      </c>
      <c r="J40" s="1">
        <f t="shared" si="2"/>
        <v>0</v>
      </c>
      <c r="K40" s="1">
        <f t="shared" si="3"/>
        <v>0</v>
      </c>
      <c r="L40" s="2">
        <f t="shared" si="4"/>
        <v>0</v>
      </c>
    </row>
    <row r="41" spans="1:12" s="31" customFormat="1" ht="28.5" x14ac:dyDescent="0.2">
      <c r="A41" s="7">
        <v>23</v>
      </c>
      <c r="B41" s="32" t="s">
        <v>62</v>
      </c>
      <c r="C41" s="13"/>
      <c r="D41" s="33">
        <v>434</v>
      </c>
      <c r="E41" s="33" t="s">
        <v>90</v>
      </c>
      <c r="F41" s="14"/>
      <c r="G41" s="15">
        <v>0</v>
      </c>
      <c r="H41" s="1">
        <f t="shared" si="0"/>
        <v>0</v>
      </c>
      <c r="I41" s="1">
        <f t="shared" si="1"/>
        <v>0</v>
      </c>
      <c r="J41" s="1">
        <f t="shared" si="2"/>
        <v>0</v>
      </c>
      <c r="K41" s="1">
        <f t="shared" si="3"/>
        <v>0</v>
      </c>
      <c r="L41" s="2">
        <f t="shared" si="4"/>
        <v>0</v>
      </c>
    </row>
    <row r="42" spans="1:12" s="31" customFormat="1" ht="28.5" x14ac:dyDescent="0.2">
      <c r="A42" s="7">
        <v>24</v>
      </c>
      <c r="B42" s="32" t="s">
        <v>63</v>
      </c>
      <c r="C42" s="13"/>
      <c r="D42" s="33">
        <v>8</v>
      </c>
      <c r="E42" s="33" t="s">
        <v>38</v>
      </c>
      <c r="F42" s="14"/>
      <c r="G42" s="15">
        <v>0</v>
      </c>
      <c r="H42" s="1">
        <f t="shared" si="0"/>
        <v>0</v>
      </c>
      <c r="I42" s="1">
        <f t="shared" si="1"/>
        <v>0</v>
      </c>
      <c r="J42" s="1">
        <f t="shared" si="2"/>
        <v>0</v>
      </c>
      <c r="K42" s="1">
        <f t="shared" si="3"/>
        <v>0</v>
      </c>
      <c r="L42" s="2">
        <f t="shared" si="4"/>
        <v>0</v>
      </c>
    </row>
    <row r="43" spans="1:12" s="31" customFormat="1" ht="28.5" x14ac:dyDescent="0.2">
      <c r="A43" s="7">
        <v>25</v>
      </c>
      <c r="B43" s="32" t="s">
        <v>64</v>
      </c>
      <c r="C43" s="13"/>
      <c r="D43" s="33">
        <v>8863</v>
      </c>
      <c r="E43" s="33" t="s">
        <v>90</v>
      </c>
      <c r="F43" s="14"/>
      <c r="G43" s="15">
        <v>0</v>
      </c>
      <c r="H43" s="1">
        <f t="shared" si="0"/>
        <v>0</v>
      </c>
      <c r="I43" s="1">
        <f t="shared" si="1"/>
        <v>0</v>
      </c>
      <c r="J43" s="1">
        <f t="shared" si="2"/>
        <v>0</v>
      </c>
      <c r="K43" s="1">
        <f t="shared" si="3"/>
        <v>0</v>
      </c>
      <c r="L43" s="2">
        <f t="shared" si="4"/>
        <v>0</v>
      </c>
    </row>
    <row r="44" spans="1:12" s="31" customFormat="1" ht="71.25" x14ac:dyDescent="0.2">
      <c r="A44" s="7">
        <v>26</v>
      </c>
      <c r="B44" s="32" t="s">
        <v>65</v>
      </c>
      <c r="C44" s="13"/>
      <c r="D44" s="33">
        <v>21891</v>
      </c>
      <c r="E44" s="33" t="s">
        <v>90</v>
      </c>
      <c r="F44" s="14"/>
      <c r="G44" s="15">
        <v>0</v>
      </c>
      <c r="H44" s="1">
        <f t="shared" si="0"/>
        <v>0</v>
      </c>
      <c r="I44" s="1">
        <f t="shared" si="1"/>
        <v>0</v>
      </c>
      <c r="J44" s="1">
        <f t="shared" si="2"/>
        <v>0</v>
      </c>
      <c r="K44" s="1">
        <f t="shared" si="3"/>
        <v>0</v>
      </c>
      <c r="L44" s="2">
        <f t="shared" si="4"/>
        <v>0</v>
      </c>
    </row>
    <row r="45" spans="1:12" s="31" customFormat="1" ht="42.75" x14ac:dyDescent="0.2">
      <c r="A45" s="7">
        <v>27</v>
      </c>
      <c r="B45" s="32" t="s">
        <v>66</v>
      </c>
      <c r="C45" s="13"/>
      <c r="D45" s="33">
        <v>1</v>
      </c>
      <c r="E45" s="33" t="s">
        <v>38</v>
      </c>
      <c r="F45" s="14"/>
      <c r="G45" s="15">
        <v>0</v>
      </c>
      <c r="H45" s="1">
        <f t="shared" si="0"/>
        <v>0</v>
      </c>
      <c r="I45" s="1">
        <f t="shared" si="1"/>
        <v>0</v>
      </c>
      <c r="J45" s="1">
        <f t="shared" si="2"/>
        <v>0</v>
      </c>
      <c r="K45" s="1">
        <f t="shared" si="3"/>
        <v>0</v>
      </c>
      <c r="L45" s="2">
        <f t="shared" si="4"/>
        <v>0</v>
      </c>
    </row>
    <row r="46" spans="1:12" s="31" customFormat="1" ht="42.75" x14ac:dyDescent="0.2">
      <c r="A46" s="7">
        <v>28</v>
      </c>
      <c r="B46" s="32" t="s">
        <v>67</v>
      </c>
      <c r="C46" s="13"/>
      <c r="D46" s="33">
        <v>348</v>
      </c>
      <c r="E46" s="33" t="s">
        <v>90</v>
      </c>
      <c r="F46" s="14"/>
      <c r="G46" s="15">
        <v>0</v>
      </c>
      <c r="H46" s="1">
        <f t="shared" si="0"/>
        <v>0</v>
      </c>
      <c r="I46" s="1">
        <f t="shared" si="1"/>
        <v>0</v>
      </c>
      <c r="J46" s="1">
        <f t="shared" si="2"/>
        <v>0</v>
      </c>
      <c r="K46" s="1">
        <f t="shared" si="3"/>
        <v>0</v>
      </c>
      <c r="L46" s="2">
        <f t="shared" si="4"/>
        <v>0</v>
      </c>
    </row>
    <row r="47" spans="1:12" s="31" customFormat="1" ht="42.75" x14ac:dyDescent="0.2">
      <c r="A47" s="7">
        <v>29</v>
      </c>
      <c r="B47" s="32" t="s">
        <v>68</v>
      </c>
      <c r="C47" s="13"/>
      <c r="D47" s="33">
        <v>10</v>
      </c>
      <c r="E47" s="33" t="s">
        <v>38</v>
      </c>
      <c r="F47" s="14"/>
      <c r="G47" s="15">
        <v>0</v>
      </c>
      <c r="H47" s="1">
        <f t="shared" si="0"/>
        <v>0</v>
      </c>
      <c r="I47" s="1">
        <f t="shared" si="1"/>
        <v>0</v>
      </c>
      <c r="J47" s="1">
        <f t="shared" si="2"/>
        <v>0</v>
      </c>
      <c r="K47" s="1">
        <f t="shared" si="3"/>
        <v>0</v>
      </c>
      <c r="L47" s="2">
        <f t="shared" si="4"/>
        <v>0</v>
      </c>
    </row>
    <row r="48" spans="1:12" s="31" customFormat="1" ht="28.5" x14ac:dyDescent="0.2">
      <c r="A48" s="7">
        <v>30</v>
      </c>
      <c r="B48" s="32" t="s">
        <v>69</v>
      </c>
      <c r="C48" s="13"/>
      <c r="D48" s="33">
        <v>21891</v>
      </c>
      <c r="E48" s="33" t="s">
        <v>90</v>
      </c>
      <c r="F48" s="14"/>
      <c r="G48" s="15">
        <v>0</v>
      </c>
      <c r="H48" s="1">
        <f t="shared" si="0"/>
        <v>0</v>
      </c>
      <c r="I48" s="1">
        <f t="shared" si="1"/>
        <v>0</v>
      </c>
      <c r="J48" s="1">
        <f t="shared" si="2"/>
        <v>0</v>
      </c>
      <c r="K48" s="1">
        <f t="shared" si="3"/>
        <v>0</v>
      </c>
      <c r="L48" s="2">
        <f t="shared" si="4"/>
        <v>0</v>
      </c>
    </row>
    <row r="49" spans="1:12" s="31" customFormat="1" ht="57" x14ac:dyDescent="0.2">
      <c r="A49" s="7">
        <v>31</v>
      </c>
      <c r="B49" s="32" t="s">
        <v>70</v>
      </c>
      <c r="C49" s="13"/>
      <c r="D49" s="33">
        <v>22936</v>
      </c>
      <c r="E49" s="33" t="s">
        <v>90</v>
      </c>
      <c r="F49" s="14"/>
      <c r="G49" s="15">
        <v>0</v>
      </c>
      <c r="H49" s="1">
        <f t="shared" si="0"/>
        <v>0</v>
      </c>
      <c r="I49" s="1">
        <f t="shared" si="1"/>
        <v>0</v>
      </c>
      <c r="J49" s="1">
        <f t="shared" si="2"/>
        <v>0</v>
      </c>
      <c r="K49" s="1">
        <f t="shared" si="3"/>
        <v>0</v>
      </c>
      <c r="L49" s="2">
        <f t="shared" si="4"/>
        <v>0</v>
      </c>
    </row>
    <row r="50" spans="1:12" s="31" customFormat="1" ht="28.5" x14ac:dyDescent="0.2">
      <c r="A50" s="7">
        <v>32</v>
      </c>
      <c r="B50" s="32" t="s">
        <v>71</v>
      </c>
      <c r="C50" s="13"/>
      <c r="D50" s="33">
        <v>1</v>
      </c>
      <c r="E50" s="33" t="s">
        <v>38</v>
      </c>
      <c r="F50" s="14"/>
      <c r="G50" s="15">
        <v>0</v>
      </c>
      <c r="H50" s="1">
        <f t="shared" si="0"/>
        <v>0</v>
      </c>
      <c r="I50" s="1">
        <f t="shared" si="1"/>
        <v>0</v>
      </c>
      <c r="J50" s="1">
        <f t="shared" si="2"/>
        <v>0</v>
      </c>
      <c r="K50" s="1">
        <f t="shared" si="3"/>
        <v>0</v>
      </c>
      <c r="L50" s="2">
        <f t="shared" si="4"/>
        <v>0</v>
      </c>
    </row>
    <row r="51" spans="1:12" s="31" customFormat="1" ht="28.5" x14ac:dyDescent="0.2">
      <c r="A51" s="7">
        <v>33</v>
      </c>
      <c r="B51" s="32" t="s">
        <v>72</v>
      </c>
      <c r="C51" s="13"/>
      <c r="D51" s="33">
        <v>1162</v>
      </c>
      <c r="E51" s="33" t="s">
        <v>90</v>
      </c>
      <c r="F51" s="14"/>
      <c r="G51" s="15">
        <v>0</v>
      </c>
      <c r="H51" s="1">
        <f t="shared" si="0"/>
        <v>0</v>
      </c>
      <c r="I51" s="1">
        <f t="shared" si="1"/>
        <v>0</v>
      </c>
      <c r="J51" s="1">
        <f t="shared" si="2"/>
        <v>0</v>
      </c>
      <c r="K51" s="1">
        <f t="shared" si="3"/>
        <v>0</v>
      </c>
      <c r="L51" s="2">
        <f t="shared" si="4"/>
        <v>0</v>
      </c>
    </row>
    <row r="52" spans="1:12" s="31" customFormat="1" ht="28.5" x14ac:dyDescent="0.2">
      <c r="A52" s="7">
        <v>34</v>
      </c>
      <c r="B52" s="32" t="s">
        <v>73</v>
      </c>
      <c r="C52" s="13"/>
      <c r="D52" s="33">
        <v>12</v>
      </c>
      <c r="E52" s="33" t="s">
        <v>38</v>
      </c>
      <c r="F52" s="14"/>
      <c r="G52" s="15">
        <v>0</v>
      </c>
      <c r="H52" s="1">
        <f t="shared" si="0"/>
        <v>0</v>
      </c>
      <c r="I52" s="1">
        <f t="shared" si="1"/>
        <v>0</v>
      </c>
      <c r="J52" s="1">
        <f t="shared" si="2"/>
        <v>0</v>
      </c>
      <c r="K52" s="1">
        <f t="shared" si="3"/>
        <v>0</v>
      </c>
      <c r="L52" s="2">
        <f t="shared" si="4"/>
        <v>0</v>
      </c>
    </row>
    <row r="53" spans="1:12" s="31" customFormat="1" ht="28.5" x14ac:dyDescent="0.2">
      <c r="A53" s="7">
        <v>35</v>
      </c>
      <c r="B53" s="32" t="s">
        <v>74</v>
      </c>
      <c r="C53" s="13"/>
      <c r="D53" s="33">
        <v>22936</v>
      </c>
      <c r="E53" s="33" t="s">
        <v>90</v>
      </c>
      <c r="F53" s="14"/>
      <c r="G53" s="15">
        <v>0</v>
      </c>
      <c r="H53" s="1">
        <f t="shared" si="0"/>
        <v>0</v>
      </c>
      <c r="I53" s="1">
        <f t="shared" si="1"/>
        <v>0</v>
      </c>
      <c r="J53" s="1">
        <f t="shared" si="2"/>
        <v>0</v>
      </c>
      <c r="K53" s="1">
        <f t="shared" si="3"/>
        <v>0</v>
      </c>
      <c r="L53" s="2">
        <f t="shared" si="4"/>
        <v>0</v>
      </c>
    </row>
    <row r="54" spans="1:12" s="31" customFormat="1" ht="71.25" x14ac:dyDescent="0.2">
      <c r="A54" s="7">
        <v>36</v>
      </c>
      <c r="B54" s="32" t="s">
        <v>75</v>
      </c>
      <c r="C54" s="13"/>
      <c r="D54" s="33">
        <v>10500</v>
      </c>
      <c r="E54" s="33" t="s">
        <v>90</v>
      </c>
      <c r="F54" s="14"/>
      <c r="G54" s="15">
        <v>0</v>
      </c>
      <c r="H54" s="1">
        <f t="shared" si="0"/>
        <v>0</v>
      </c>
      <c r="I54" s="1">
        <f t="shared" si="1"/>
        <v>0</v>
      </c>
      <c r="J54" s="1">
        <f t="shared" si="2"/>
        <v>0</v>
      </c>
      <c r="K54" s="1">
        <f t="shared" si="3"/>
        <v>0</v>
      </c>
      <c r="L54" s="2">
        <f t="shared" si="4"/>
        <v>0</v>
      </c>
    </row>
    <row r="55" spans="1:12" s="31" customFormat="1" ht="42.75" x14ac:dyDescent="0.2">
      <c r="A55" s="7">
        <v>37</v>
      </c>
      <c r="B55" s="32" t="s">
        <v>76</v>
      </c>
      <c r="C55" s="13"/>
      <c r="D55" s="33">
        <v>1</v>
      </c>
      <c r="E55" s="33" t="s">
        <v>38</v>
      </c>
      <c r="F55" s="14"/>
      <c r="G55" s="15">
        <v>0</v>
      </c>
      <c r="H55" s="1">
        <f t="shared" si="0"/>
        <v>0</v>
      </c>
      <c r="I55" s="1">
        <f t="shared" si="1"/>
        <v>0</v>
      </c>
      <c r="J55" s="1">
        <f t="shared" si="2"/>
        <v>0</v>
      </c>
      <c r="K55" s="1">
        <f t="shared" si="3"/>
        <v>0</v>
      </c>
      <c r="L55" s="2">
        <f t="shared" si="4"/>
        <v>0</v>
      </c>
    </row>
    <row r="56" spans="1:12" s="31" customFormat="1" ht="28.5" x14ac:dyDescent="0.2">
      <c r="A56" s="7">
        <v>38</v>
      </c>
      <c r="B56" s="32" t="s">
        <v>77</v>
      </c>
      <c r="C56" s="13"/>
      <c r="D56" s="33">
        <v>16</v>
      </c>
      <c r="E56" s="33" t="s">
        <v>90</v>
      </c>
      <c r="F56" s="14"/>
      <c r="G56" s="15">
        <v>0</v>
      </c>
      <c r="H56" s="1">
        <f t="shared" si="0"/>
        <v>0</v>
      </c>
      <c r="I56" s="1">
        <f t="shared" si="1"/>
        <v>0</v>
      </c>
      <c r="J56" s="1">
        <f t="shared" si="2"/>
        <v>0</v>
      </c>
      <c r="K56" s="1">
        <f t="shared" si="3"/>
        <v>0</v>
      </c>
      <c r="L56" s="2">
        <f t="shared" si="4"/>
        <v>0</v>
      </c>
    </row>
    <row r="57" spans="1:12" s="31" customFormat="1" ht="28.5" x14ac:dyDescent="0.2">
      <c r="A57" s="7">
        <v>39</v>
      </c>
      <c r="B57" s="32" t="s">
        <v>78</v>
      </c>
      <c r="C57" s="13"/>
      <c r="D57" s="33">
        <v>4</v>
      </c>
      <c r="E57" s="33" t="s">
        <v>38</v>
      </c>
      <c r="F57" s="14"/>
      <c r="G57" s="15">
        <v>0</v>
      </c>
      <c r="H57" s="1">
        <f t="shared" si="0"/>
        <v>0</v>
      </c>
      <c r="I57" s="1">
        <f t="shared" si="1"/>
        <v>0</v>
      </c>
      <c r="J57" s="1">
        <f t="shared" si="2"/>
        <v>0</v>
      </c>
      <c r="K57" s="1">
        <f t="shared" si="3"/>
        <v>0</v>
      </c>
      <c r="L57" s="2">
        <f t="shared" si="4"/>
        <v>0</v>
      </c>
    </row>
    <row r="58" spans="1:12" s="31" customFormat="1" ht="28.5" x14ac:dyDescent="0.2">
      <c r="A58" s="7">
        <v>40</v>
      </c>
      <c r="B58" s="32" t="s">
        <v>79</v>
      </c>
      <c r="C58" s="13"/>
      <c r="D58" s="33">
        <v>10500</v>
      </c>
      <c r="E58" s="33" t="s">
        <v>90</v>
      </c>
      <c r="F58" s="14"/>
      <c r="G58" s="15">
        <v>0</v>
      </c>
      <c r="H58" s="1">
        <f t="shared" si="0"/>
        <v>0</v>
      </c>
      <c r="I58" s="1">
        <f t="shared" si="1"/>
        <v>0</v>
      </c>
      <c r="J58" s="1">
        <f t="shared" si="2"/>
        <v>0</v>
      </c>
      <c r="K58" s="1">
        <f t="shared" si="3"/>
        <v>0</v>
      </c>
      <c r="L58" s="2">
        <f t="shared" si="4"/>
        <v>0</v>
      </c>
    </row>
    <row r="59" spans="1:12" s="31" customFormat="1" ht="71.25" x14ac:dyDescent="0.2">
      <c r="A59" s="7">
        <v>41</v>
      </c>
      <c r="B59" s="32" t="s">
        <v>80</v>
      </c>
      <c r="C59" s="13"/>
      <c r="D59" s="33">
        <v>11447</v>
      </c>
      <c r="E59" s="33" t="s">
        <v>90</v>
      </c>
      <c r="F59" s="14"/>
      <c r="G59" s="15">
        <v>0</v>
      </c>
      <c r="H59" s="1">
        <f t="shared" si="0"/>
        <v>0</v>
      </c>
      <c r="I59" s="1">
        <f t="shared" si="1"/>
        <v>0</v>
      </c>
      <c r="J59" s="1">
        <f t="shared" si="2"/>
        <v>0</v>
      </c>
      <c r="K59" s="1">
        <f t="shared" si="3"/>
        <v>0</v>
      </c>
      <c r="L59" s="2">
        <f t="shared" si="4"/>
        <v>0</v>
      </c>
    </row>
    <row r="60" spans="1:12" s="31" customFormat="1" ht="42.75" x14ac:dyDescent="0.2">
      <c r="A60" s="7">
        <v>42</v>
      </c>
      <c r="B60" s="32" t="s">
        <v>81</v>
      </c>
      <c r="C60" s="13"/>
      <c r="D60" s="33">
        <v>1</v>
      </c>
      <c r="E60" s="33" t="s">
        <v>38</v>
      </c>
      <c r="F60" s="14"/>
      <c r="G60" s="15">
        <v>0</v>
      </c>
      <c r="H60" s="1">
        <f t="shared" si="0"/>
        <v>0</v>
      </c>
      <c r="I60" s="1">
        <f t="shared" si="1"/>
        <v>0</v>
      </c>
      <c r="J60" s="1">
        <f t="shared" si="2"/>
        <v>0</v>
      </c>
      <c r="K60" s="1">
        <f t="shared" si="3"/>
        <v>0</v>
      </c>
      <c r="L60" s="2">
        <f t="shared" si="4"/>
        <v>0</v>
      </c>
    </row>
    <row r="61" spans="1:12" s="31" customFormat="1" ht="28.5" x14ac:dyDescent="0.2">
      <c r="A61" s="7">
        <v>43</v>
      </c>
      <c r="B61" s="32" t="s">
        <v>82</v>
      </c>
      <c r="C61" s="13"/>
      <c r="D61" s="33">
        <v>481</v>
      </c>
      <c r="E61" s="33" t="s">
        <v>90</v>
      </c>
      <c r="F61" s="14"/>
      <c r="G61" s="15">
        <v>0</v>
      </c>
      <c r="H61" s="1">
        <f t="shared" si="0"/>
        <v>0</v>
      </c>
      <c r="I61" s="1">
        <f t="shared" si="1"/>
        <v>0</v>
      </c>
      <c r="J61" s="1">
        <f t="shared" si="2"/>
        <v>0</v>
      </c>
      <c r="K61" s="1">
        <f t="shared" si="3"/>
        <v>0</v>
      </c>
      <c r="L61" s="2">
        <f t="shared" si="4"/>
        <v>0</v>
      </c>
    </row>
    <row r="62" spans="1:12" s="31" customFormat="1" ht="42.75" x14ac:dyDescent="0.2">
      <c r="A62" s="7">
        <v>44</v>
      </c>
      <c r="B62" s="32" t="s">
        <v>83</v>
      </c>
      <c r="C62" s="13"/>
      <c r="D62" s="33">
        <v>6</v>
      </c>
      <c r="E62" s="33" t="s">
        <v>38</v>
      </c>
      <c r="F62" s="14"/>
      <c r="G62" s="15">
        <v>0</v>
      </c>
      <c r="H62" s="1">
        <f t="shared" si="0"/>
        <v>0</v>
      </c>
      <c r="I62" s="1">
        <f t="shared" si="1"/>
        <v>0</v>
      </c>
      <c r="J62" s="1">
        <f t="shared" si="2"/>
        <v>0</v>
      </c>
      <c r="K62" s="1">
        <f t="shared" si="3"/>
        <v>0</v>
      </c>
      <c r="L62" s="2">
        <f t="shared" si="4"/>
        <v>0</v>
      </c>
    </row>
    <row r="63" spans="1:12" s="31" customFormat="1" ht="28.5" x14ac:dyDescent="0.2">
      <c r="A63" s="7">
        <v>45</v>
      </c>
      <c r="B63" s="32" t="s">
        <v>84</v>
      </c>
      <c r="C63" s="13"/>
      <c r="D63" s="33">
        <v>11447</v>
      </c>
      <c r="E63" s="33" t="s">
        <v>90</v>
      </c>
      <c r="F63" s="14"/>
      <c r="G63" s="15">
        <v>0</v>
      </c>
      <c r="H63" s="1">
        <f t="shared" si="0"/>
        <v>0</v>
      </c>
      <c r="I63" s="1">
        <f t="shared" si="1"/>
        <v>0</v>
      </c>
      <c r="J63" s="1">
        <f t="shared" si="2"/>
        <v>0</v>
      </c>
      <c r="K63" s="1">
        <f t="shared" si="3"/>
        <v>0</v>
      </c>
      <c r="L63" s="2">
        <f t="shared" si="4"/>
        <v>0</v>
      </c>
    </row>
    <row r="64" spans="1:12" s="31" customFormat="1" ht="85.5" x14ac:dyDescent="0.2">
      <c r="A64" s="7">
        <v>46</v>
      </c>
      <c r="B64" s="32" t="s">
        <v>85</v>
      </c>
      <c r="C64" s="13"/>
      <c r="D64" s="33">
        <v>690</v>
      </c>
      <c r="E64" s="33" t="s">
        <v>90</v>
      </c>
      <c r="F64" s="14"/>
      <c r="G64" s="15">
        <v>0</v>
      </c>
      <c r="H64" s="1">
        <f t="shared" si="0"/>
        <v>0</v>
      </c>
      <c r="I64" s="1">
        <f t="shared" si="1"/>
        <v>0</v>
      </c>
      <c r="J64" s="1">
        <f t="shared" si="2"/>
        <v>0</v>
      </c>
      <c r="K64" s="1">
        <f t="shared" si="3"/>
        <v>0</v>
      </c>
      <c r="L64" s="2">
        <f t="shared" si="4"/>
        <v>0</v>
      </c>
    </row>
    <row r="65" spans="1:12" s="31" customFormat="1" ht="42.75" x14ac:dyDescent="0.2">
      <c r="A65" s="7">
        <v>47</v>
      </c>
      <c r="B65" s="32" t="s">
        <v>86</v>
      </c>
      <c r="C65" s="13"/>
      <c r="D65" s="33">
        <v>1</v>
      </c>
      <c r="E65" s="33" t="s">
        <v>38</v>
      </c>
      <c r="F65" s="14"/>
      <c r="G65" s="15">
        <v>0</v>
      </c>
      <c r="H65" s="1">
        <f t="shared" si="0"/>
        <v>0</v>
      </c>
      <c r="I65" s="1">
        <f t="shared" si="1"/>
        <v>0</v>
      </c>
      <c r="J65" s="1">
        <f t="shared" si="2"/>
        <v>0</v>
      </c>
      <c r="K65" s="1">
        <f t="shared" si="3"/>
        <v>0</v>
      </c>
      <c r="L65" s="2">
        <f t="shared" si="4"/>
        <v>0</v>
      </c>
    </row>
    <row r="66" spans="1:12" s="31" customFormat="1" ht="42.75" x14ac:dyDescent="0.2">
      <c r="A66" s="7">
        <v>48</v>
      </c>
      <c r="B66" s="32" t="s">
        <v>87</v>
      </c>
      <c r="C66" s="13"/>
      <c r="D66" s="33">
        <v>44</v>
      </c>
      <c r="E66" s="33" t="s">
        <v>90</v>
      </c>
      <c r="F66" s="14"/>
      <c r="G66" s="15">
        <v>0</v>
      </c>
      <c r="H66" s="1">
        <f t="shared" si="0"/>
        <v>0</v>
      </c>
      <c r="I66" s="1">
        <f t="shared" si="1"/>
        <v>0</v>
      </c>
      <c r="J66" s="1">
        <f t="shared" si="2"/>
        <v>0</v>
      </c>
      <c r="K66" s="1">
        <f t="shared" si="3"/>
        <v>0</v>
      </c>
      <c r="L66" s="2">
        <f t="shared" si="4"/>
        <v>0</v>
      </c>
    </row>
    <row r="67" spans="1:12" s="31" customFormat="1" ht="42.75" x14ac:dyDescent="0.2">
      <c r="A67" s="7">
        <v>49</v>
      </c>
      <c r="B67" s="32" t="s">
        <v>88</v>
      </c>
      <c r="C67" s="13"/>
      <c r="D67" s="33">
        <v>4</v>
      </c>
      <c r="E67" s="33" t="s">
        <v>38</v>
      </c>
      <c r="F67" s="14"/>
      <c r="G67" s="15">
        <v>0</v>
      </c>
      <c r="H67" s="1">
        <f t="shared" si="0"/>
        <v>0</v>
      </c>
      <c r="I67" s="1">
        <f t="shared" si="1"/>
        <v>0</v>
      </c>
      <c r="J67" s="1">
        <f t="shared" si="2"/>
        <v>0</v>
      </c>
      <c r="K67" s="1">
        <f t="shared" si="3"/>
        <v>0</v>
      </c>
      <c r="L67" s="2">
        <f t="shared" si="4"/>
        <v>0</v>
      </c>
    </row>
    <row r="68" spans="1:12" s="31" customFormat="1" ht="42.75" x14ac:dyDescent="0.2">
      <c r="A68" s="7">
        <v>50</v>
      </c>
      <c r="B68" s="32" t="s">
        <v>89</v>
      </c>
      <c r="C68" s="13"/>
      <c r="D68" s="33">
        <v>690</v>
      </c>
      <c r="E68" s="33" t="s">
        <v>90</v>
      </c>
      <c r="F68" s="14"/>
      <c r="G68" s="15">
        <v>0</v>
      </c>
      <c r="H68" s="1">
        <f t="shared" si="0"/>
        <v>0</v>
      </c>
      <c r="I68" s="1">
        <f t="shared" si="1"/>
        <v>0</v>
      </c>
      <c r="J68" s="1">
        <f t="shared" si="2"/>
        <v>0</v>
      </c>
      <c r="K68" s="1">
        <f t="shared" si="3"/>
        <v>0</v>
      </c>
      <c r="L68" s="2">
        <f t="shared" si="4"/>
        <v>0</v>
      </c>
    </row>
    <row r="69" spans="1:12" s="31" customFormat="1" ht="42" customHeight="1" thickBot="1" x14ac:dyDescent="0.25">
      <c r="A69" s="27"/>
      <c r="B69" s="61"/>
      <c r="C69" s="61"/>
      <c r="D69" s="61"/>
      <c r="E69" s="61"/>
      <c r="F69" s="61"/>
      <c r="G69" s="61"/>
      <c r="H69" s="61"/>
      <c r="I69" s="61"/>
      <c r="J69" s="62"/>
      <c r="K69" s="8" t="s">
        <v>23</v>
      </c>
      <c r="L69" s="4">
        <f>SUMIF(G:G,0%,J:J)</f>
        <v>0</v>
      </c>
    </row>
    <row r="70" spans="1:12" s="31" customFormat="1" ht="29.25" customHeight="1" thickBot="1" x14ac:dyDescent="0.25">
      <c r="A70" s="39" t="s">
        <v>25</v>
      </c>
      <c r="B70" s="40"/>
      <c r="C70" s="40"/>
      <c r="D70" s="40"/>
      <c r="E70" s="40"/>
      <c r="F70" s="40"/>
      <c r="G70" s="40"/>
      <c r="H70" s="40"/>
      <c r="I70" s="40"/>
      <c r="J70" s="41"/>
      <c r="K70" s="12" t="s">
        <v>10</v>
      </c>
      <c r="L70" s="4">
        <f>SUMIF(G:G,5%,J:J)</f>
        <v>0</v>
      </c>
    </row>
    <row r="71" spans="1:12" s="31" customFormat="1" ht="77.25" customHeight="1" x14ac:dyDescent="0.2">
      <c r="A71" s="37" t="s">
        <v>39</v>
      </c>
      <c r="B71" s="37"/>
      <c r="C71" s="37"/>
      <c r="D71" s="37"/>
      <c r="E71" s="37"/>
      <c r="F71" s="37"/>
      <c r="G71" s="37"/>
      <c r="H71" s="37"/>
      <c r="I71" s="37"/>
      <c r="J71" s="37"/>
      <c r="K71" s="8" t="s">
        <v>11</v>
      </c>
      <c r="L71" s="4">
        <f>SUMIF(G:G,19%,J:J)</f>
        <v>0</v>
      </c>
    </row>
    <row r="72" spans="1:12" s="31" customFormat="1" ht="20.25" customHeight="1" x14ac:dyDescent="0.2">
      <c r="A72" s="38"/>
      <c r="B72" s="38"/>
      <c r="C72" s="38"/>
      <c r="D72" s="38"/>
      <c r="E72" s="38"/>
      <c r="F72" s="38"/>
      <c r="G72" s="38"/>
      <c r="H72" s="38"/>
      <c r="I72" s="38"/>
      <c r="J72" s="38"/>
      <c r="K72" s="9" t="s">
        <v>7</v>
      </c>
      <c r="L72" s="5">
        <f>SUM(L69:L71)</f>
        <v>0</v>
      </c>
    </row>
    <row r="73" spans="1:12" s="31" customFormat="1" ht="23.25" customHeight="1" x14ac:dyDescent="0.2">
      <c r="A73" s="38"/>
      <c r="B73" s="38"/>
      <c r="C73" s="38"/>
      <c r="D73" s="38"/>
      <c r="E73" s="38"/>
      <c r="F73" s="38"/>
      <c r="G73" s="38"/>
      <c r="H73" s="38"/>
      <c r="I73" s="38"/>
      <c r="J73" s="38"/>
      <c r="K73" s="10" t="s">
        <v>12</v>
      </c>
      <c r="L73" s="6">
        <f>ROUND(L70*5%,0)</f>
        <v>0</v>
      </c>
    </row>
    <row r="74" spans="1:12" s="31" customFormat="1" x14ac:dyDescent="0.2">
      <c r="A74" s="38"/>
      <c r="B74" s="38"/>
      <c r="C74" s="38"/>
      <c r="D74" s="38"/>
      <c r="E74" s="38"/>
      <c r="F74" s="38"/>
      <c r="G74" s="38"/>
      <c r="H74" s="38"/>
      <c r="I74" s="38"/>
      <c r="J74" s="38"/>
      <c r="K74" s="10" t="s">
        <v>13</v>
      </c>
      <c r="L74" s="4">
        <f>ROUND(L71*19%,0)</f>
        <v>0</v>
      </c>
    </row>
    <row r="75" spans="1:12" s="31" customFormat="1" ht="40.5" customHeight="1" x14ac:dyDescent="0.2">
      <c r="A75" s="38"/>
      <c r="B75" s="38"/>
      <c r="C75" s="38"/>
      <c r="D75" s="38"/>
      <c r="E75" s="38"/>
      <c r="F75" s="38"/>
      <c r="G75" s="38"/>
      <c r="H75" s="38"/>
      <c r="I75" s="38"/>
      <c r="J75" s="38"/>
      <c r="K75" s="9" t="s">
        <v>14</v>
      </c>
      <c r="L75" s="5">
        <f>SUM(L73:L74)</f>
        <v>0</v>
      </c>
    </row>
    <row r="76" spans="1:12" s="31" customFormat="1" ht="59.25" customHeight="1" x14ac:dyDescent="0.2">
      <c r="A76" s="38"/>
      <c r="B76" s="38"/>
      <c r="C76" s="38"/>
      <c r="D76" s="38"/>
      <c r="E76" s="38"/>
      <c r="F76" s="38"/>
      <c r="G76" s="38"/>
      <c r="H76" s="38"/>
      <c r="I76" s="38"/>
      <c r="J76" s="38"/>
      <c r="K76" s="11" t="s">
        <v>15</v>
      </c>
      <c r="L76" s="5">
        <f>+L72+L75</f>
        <v>0</v>
      </c>
    </row>
    <row r="79" spans="1:12" x14ac:dyDescent="0.25">
      <c r="B79" s="36"/>
      <c r="C79" s="36"/>
    </row>
    <row r="80" spans="1:12" x14ac:dyDescent="0.25">
      <c r="B80" s="51"/>
      <c r="C80" s="51"/>
    </row>
    <row r="81" spans="1:3" ht="15.75" thickBot="1" x14ac:dyDescent="0.3">
      <c r="B81" s="52"/>
      <c r="C81" s="52"/>
    </row>
    <row r="82" spans="1:3" x14ac:dyDescent="0.25">
      <c r="B82" s="43" t="s">
        <v>20</v>
      </c>
      <c r="C82" s="43"/>
    </row>
    <row r="84" spans="1:3" x14ac:dyDescent="0.25">
      <c r="A84" s="34" t="s">
        <v>37</v>
      </c>
    </row>
  </sheetData>
  <sheetProtection algorithmName="SHA-512" hashValue="EVEsL5F9kMcCcTOg5t+VEXW2KauEuOtIX048KGrBwF3ZyzfnRQmAmENi2p+YDayX9/HA0bziC1R8VKah5Pkmpg==" saltValue="7zEWdnLEDNGACagcwesQRQ==" spinCount="100000" sheet="1" selectLockedCells="1"/>
  <mergeCells count="20">
    <mergeCell ref="A2:A5"/>
    <mergeCell ref="D11:G11"/>
    <mergeCell ref="K2:L2"/>
    <mergeCell ref="K3:L3"/>
    <mergeCell ref="K4:L4"/>
    <mergeCell ref="K5:L5"/>
    <mergeCell ref="A11:B15"/>
    <mergeCell ref="B2:J2"/>
    <mergeCell ref="B3:J3"/>
    <mergeCell ref="B4:J5"/>
    <mergeCell ref="A71:J76"/>
    <mergeCell ref="A70:J70"/>
    <mergeCell ref="A9:B9"/>
    <mergeCell ref="B82:C82"/>
    <mergeCell ref="D13:G13"/>
    <mergeCell ref="D15:G15"/>
    <mergeCell ref="F9:G9"/>
    <mergeCell ref="J9:K9"/>
    <mergeCell ref="B80:C81"/>
    <mergeCell ref="B69:J69"/>
  </mergeCells>
  <dataValidations count="1">
    <dataValidation type="whole" allowBlank="1" showInputMessage="1" showErrorMessage="1" sqref="F19:F68"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2021-09-15T17:29:50Z</dcterms:modified>
</cp:coreProperties>
</file>