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234 RECARGA EXTINTORES- RF\PUBLICACIÓN\"/>
    </mc:Choice>
  </mc:AlternateContent>
  <xr:revisionPtr revIDLastSave="0" documentId="13_ncr:1_{9293842B-28E8-44A7-AA1C-4C9ED851F597}"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Hoja1!$A$1:$L$87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6" i="1" l="1"/>
  <c r="I66" i="1"/>
  <c r="J66" i="1"/>
  <c r="K66" i="1"/>
  <c r="L66" i="1" s="1"/>
  <c r="H67" i="1"/>
  <c r="I67" i="1" s="1"/>
  <c r="J67" i="1"/>
  <c r="K67" i="1" s="1"/>
  <c r="L67" i="1" s="1"/>
  <c r="H68" i="1"/>
  <c r="I68" i="1"/>
  <c r="J68" i="1"/>
  <c r="K68" i="1"/>
  <c r="L68" i="1" s="1"/>
  <c r="H69" i="1"/>
  <c r="I69" i="1" s="1"/>
  <c r="J69" i="1"/>
  <c r="K69" i="1" s="1"/>
  <c r="L69" i="1" s="1"/>
  <c r="H70" i="1"/>
  <c r="I70" i="1"/>
  <c r="J70" i="1"/>
  <c r="K70" i="1"/>
  <c r="L70" i="1" s="1"/>
  <c r="A48" i="1"/>
  <c r="A49" i="1" s="1"/>
  <c r="A50" i="1" s="1"/>
  <c r="A52" i="1"/>
  <c r="A53" i="1"/>
  <c r="A54" i="1" s="1"/>
  <c r="A55" i="1" s="1"/>
  <c r="A56" i="1" s="1"/>
  <c r="A57" i="1" s="1"/>
  <c r="A58" i="1" s="1"/>
  <c r="A61" i="1"/>
  <c r="A62" i="1" s="1"/>
  <c r="A63" i="1" s="1"/>
  <c r="A64" i="1" s="1"/>
  <c r="A65" i="1" s="1"/>
  <c r="A29" i="1"/>
  <c r="A30" i="1" s="1"/>
  <c r="A31" i="1" s="1"/>
  <c r="A32" i="1" s="1"/>
  <c r="A33" i="1" s="1"/>
  <c r="A34" i="1" s="1"/>
  <c r="A21" i="1"/>
  <c r="A22" i="1" s="1"/>
  <c r="A23" i="1" s="1"/>
  <c r="A24" i="1" s="1"/>
  <c r="A25" i="1" s="1"/>
  <c r="A26" i="1" s="1"/>
  <c r="A20" i="1"/>
  <c r="H19" i="1"/>
  <c r="I19" i="1" s="1"/>
  <c r="J19" i="1"/>
  <c r="K19" i="1" s="1"/>
  <c r="L19" i="1" s="1"/>
  <c r="H20" i="1"/>
  <c r="I20" i="1" s="1"/>
  <c r="J20" i="1"/>
  <c r="K20" i="1"/>
  <c r="L20" i="1" s="1"/>
  <c r="H21" i="1"/>
  <c r="I21" i="1" s="1"/>
  <c r="J21" i="1"/>
  <c r="K21" i="1" s="1"/>
  <c r="L21" i="1" s="1"/>
  <c r="H22" i="1"/>
  <c r="I22" i="1" s="1"/>
  <c r="J22" i="1"/>
  <c r="K22" i="1" s="1"/>
  <c r="L22" i="1" s="1"/>
  <c r="H23" i="1"/>
  <c r="I23" i="1" s="1"/>
  <c r="J23" i="1"/>
  <c r="K23" i="1" s="1"/>
  <c r="L23" i="1" s="1"/>
  <c r="H24" i="1"/>
  <c r="I24" i="1" s="1"/>
  <c r="J24" i="1"/>
  <c r="K24" i="1"/>
  <c r="L24" i="1" s="1"/>
  <c r="H25" i="1"/>
  <c r="I25" i="1" s="1"/>
  <c r="J25" i="1"/>
  <c r="K25" i="1" s="1"/>
  <c r="L25" i="1" s="1"/>
  <c r="H26" i="1"/>
  <c r="I26" i="1" s="1"/>
  <c r="J26" i="1"/>
  <c r="K26" i="1" s="1"/>
  <c r="L26" i="1" s="1"/>
  <c r="H27" i="1"/>
  <c r="I27" i="1" s="1"/>
  <c r="J27" i="1"/>
  <c r="K27" i="1" s="1"/>
  <c r="L27" i="1" s="1"/>
  <c r="H28" i="1"/>
  <c r="I28" i="1" s="1"/>
  <c r="J28" i="1"/>
  <c r="K28" i="1"/>
  <c r="L28" i="1" s="1"/>
  <c r="H29" i="1"/>
  <c r="I29" i="1" s="1"/>
  <c r="J29" i="1"/>
  <c r="K29" i="1" s="1"/>
  <c r="L29" i="1" s="1"/>
  <c r="H30" i="1"/>
  <c r="I30" i="1" s="1"/>
  <c r="J30" i="1"/>
  <c r="K30" i="1" s="1"/>
  <c r="L30" i="1" s="1"/>
  <c r="H31" i="1"/>
  <c r="I31" i="1" s="1"/>
  <c r="J31" i="1"/>
  <c r="K31" i="1" s="1"/>
  <c r="L31" i="1" s="1"/>
  <c r="H32" i="1"/>
  <c r="I32" i="1" s="1"/>
  <c r="J32" i="1"/>
  <c r="K32" i="1"/>
  <c r="L32" i="1" s="1"/>
  <c r="H33" i="1"/>
  <c r="I33" i="1" s="1"/>
  <c r="J33" i="1"/>
  <c r="K33" i="1" s="1"/>
  <c r="L33" i="1" s="1"/>
  <c r="H34" i="1"/>
  <c r="I34" i="1" s="1"/>
  <c r="J34" i="1"/>
  <c r="K34" i="1" s="1"/>
  <c r="L34" i="1" s="1"/>
  <c r="H35" i="1"/>
  <c r="I35" i="1" s="1"/>
  <c r="J35" i="1"/>
  <c r="K35" i="1" s="1"/>
  <c r="L35" i="1" s="1"/>
  <c r="H36" i="1"/>
  <c r="I36" i="1" s="1"/>
  <c r="J36" i="1"/>
  <c r="K36" i="1"/>
  <c r="L36" i="1" s="1"/>
  <c r="H37" i="1"/>
  <c r="I37" i="1" s="1"/>
  <c r="J37" i="1"/>
  <c r="K37" i="1" s="1"/>
  <c r="L37" i="1" s="1"/>
  <c r="H38" i="1"/>
  <c r="I38" i="1" s="1"/>
  <c r="J38" i="1"/>
  <c r="K38" i="1" s="1"/>
  <c r="L38" i="1" s="1"/>
  <c r="H39" i="1"/>
  <c r="I39" i="1" s="1"/>
  <c r="J39" i="1"/>
  <c r="K39" i="1" s="1"/>
  <c r="L39" i="1" s="1"/>
  <c r="H40" i="1"/>
  <c r="I40" i="1" s="1"/>
  <c r="J40" i="1"/>
  <c r="K40" i="1"/>
  <c r="L40" i="1" s="1"/>
  <c r="H41" i="1"/>
  <c r="I41" i="1" s="1"/>
  <c r="J41" i="1"/>
  <c r="K41" i="1" s="1"/>
  <c r="L41" i="1" s="1"/>
  <c r="H42" i="1"/>
  <c r="I42" i="1" s="1"/>
  <c r="J42" i="1"/>
  <c r="K42" i="1" s="1"/>
  <c r="L42" i="1" s="1"/>
  <c r="H43" i="1"/>
  <c r="I43" i="1" s="1"/>
  <c r="J43" i="1"/>
  <c r="K43" i="1" s="1"/>
  <c r="L43" i="1" s="1"/>
  <c r="H44" i="1"/>
  <c r="I44" i="1" s="1"/>
  <c r="J44" i="1"/>
  <c r="K44" i="1"/>
  <c r="L44" i="1" s="1"/>
  <c r="H45" i="1"/>
  <c r="I45" i="1" s="1"/>
  <c r="J45" i="1"/>
  <c r="K45" i="1" s="1"/>
  <c r="L45" i="1" s="1"/>
  <c r="H46" i="1"/>
  <c r="I46" i="1" s="1"/>
  <c r="J46" i="1"/>
  <c r="K46" i="1" s="1"/>
  <c r="L46" i="1" s="1"/>
  <c r="H47" i="1"/>
  <c r="I47" i="1" s="1"/>
  <c r="J47" i="1"/>
  <c r="K47" i="1" s="1"/>
  <c r="L47" i="1" s="1"/>
  <c r="H48" i="1"/>
  <c r="I48" i="1" s="1"/>
  <c r="J48" i="1"/>
  <c r="K48" i="1"/>
  <c r="L48" i="1" s="1"/>
  <c r="H49" i="1"/>
  <c r="I49" i="1" s="1"/>
  <c r="J49" i="1"/>
  <c r="K49" i="1" s="1"/>
  <c r="L49" i="1" s="1"/>
  <c r="H50" i="1"/>
  <c r="I50" i="1" s="1"/>
  <c r="J50" i="1"/>
  <c r="K50" i="1" s="1"/>
  <c r="L50" i="1" s="1"/>
  <c r="H51" i="1"/>
  <c r="I51" i="1" s="1"/>
  <c r="J51" i="1"/>
  <c r="K51" i="1" s="1"/>
  <c r="L51" i="1" s="1"/>
  <c r="H52" i="1"/>
  <c r="I52" i="1" s="1"/>
  <c r="J52" i="1"/>
  <c r="K52" i="1"/>
  <c r="L52" i="1" s="1"/>
  <c r="H53" i="1"/>
  <c r="I53" i="1" s="1"/>
  <c r="J53" i="1"/>
  <c r="K53" i="1" s="1"/>
  <c r="L53" i="1" s="1"/>
  <c r="H54" i="1"/>
  <c r="I54" i="1" s="1"/>
  <c r="J54" i="1"/>
  <c r="K54" i="1" s="1"/>
  <c r="L54" i="1" s="1"/>
  <c r="H55" i="1"/>
  <c r="I55" i="1" s="1"/>
  <c r="J55" i="1"/>
  <c r="K55" i="1" s="1"/>
  <c r="L55" i="1" s="1"/>
  <c r="H56" i="1"/>
  <c r="I56" i="1" s="1"/>
  <c r="J56" i="1"/>
  <c r="K56" i="1"/>
  <c r="L56" i="1" s="1"/>
  <c r="H57" i="1"/>
  <c r="I57" i="1" s="1"/>
  <c r="J57" i="1"/>
  <c r="K57" i="1" s="1"/>
  <c r="L57" i="1" s="1"/>
  <c r="H58" i="1"/>
  <c r="I58" i="1" s="1"/>
  <c r="J58" i="1"/>
  <c r="K58" i="1" s="1"/>
  <c r="L58" i="1" s="1"/>
  <c r="H60" i="1" l="1"/>
  <c r="I60" i="1" s="1"/>
  <c r="J60" i="1"/>
  <c r="K60" i="1" s="1"/>
  <c r="L60" i="1" s="1"/>
  <c r="H61" i="1"/>
  <c r="I61" i="1" s="1"/>
  <c r="J61" i="1"/>
  <c r="K61" i="1" s="1"/>
  <c r="H62" i="1"/>
  <c r="I62" i="1" s="1"/>
  <c r="J62" i="1"/>
  <c r="K62" i="1" s="1"/>
  <c r="L62" i="1" s="1"/>
  <c r="H63" i="1"/>
  <c r="I63" i="1" s="1"/>
  <c r="J63" i="1"/>
  <c r="K63" i="1" s="1"/>
  <c r="L63" i="1" s="1"/>
  <c r="H64" i="1"/>
  <c r="I64" i="1" s="1"/>
  <c r="J64" i="1"/>
  <c r="K64" i="1" s="1"/>
  <c r="H65" i="1"/>
  <c r="I65" i="1" s="1"/>
  <c r="J65" i="1"/>
  <c r="K65" i="1" s="1"/>
  <c r="H71" i="1"/>
  <c r="I71" i="1" s="1"/>
  <c r="J71" i="1"/>
  <c r="K71" i="1" s="1"/>
  <c r="J59" i="1"/>
  <c r="H59" i="1"/>
  <c r="I59" i="1" s="1"/>
  <c r="L61" i="1" l="1"/>
  <c r="L65" i="1"/>
  <c r="K59" i="1"/>
  <c r="L59" i="1" s="1"/>
  <c r="L64" i="1"/>
  <c r="L71" i="1"/>
  <c r="L73" i="1"/>
  <c r="L76" i="1" s="1"/>
  <c r="L74" i="1" l="1"/>
  <c r="L77" i="1" s="1"/>
  <c r="L72" i="1"/>
  <c r="L78" i="1" l="1"/>
  <c r="L75" i="1"/>
  <c r="L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<sst xmlns="http://schemas.openxmlformats.org/spreadsheetml/2006/main" count="145" uniqueCount="93">
  <si>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</si>
  <si>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</si>
  <si>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</si>
  <si>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</si>
  <si>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</si>
  <si>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</si>
  <si>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</si>
  <si>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</si>
  <si>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</si>
  <si>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</si>
  <si>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</si>
  <si>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</si>
  <si>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</si>
  <si>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</si>
  <si>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</si>
  <si>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</si>
  <si>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</si>
  <si>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</si>
  <si>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</si>
  <si>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</si>
  <si>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</si>
  <si>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</si>
  <si>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</si>
  <si>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</si>
  <si>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</si>
  <si>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</si>
  <si>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</si>
  <si>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</si>
  <si>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</si>
  <si>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</si>
  <si>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</si>
  <si>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</si>
  <si>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</si>
  <si>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</si>
  <si>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</si>
  <si>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</si>
  <si>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</si>
  <si>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RECARGA EXTINTOR MULTIPROPOSITO 10 LIBRAS SEDE FUSAGASUGA, GARANTÍA MÍNIMA DE UN AÑO SOBRE LA RECARGA EFECTUADA AL EXTINTOR Y DEL QUÍMICO UTILIZADO.</t>
  </si>
  <si>
    <t>RECARGA EXTINTOR MULTIPROPOSITO 20 LIBRAS SEDE FUSAGASUGA, GARANTÍA MÍNIMA DE UN AÑO SOBRE LA RECARGA EFECTUADA AL EXTINTOR Y DEL QUÍMICO UTILIZADO.</t>
  </si>
  <si>
    <t>RECARGA EXTINTOR MULTIPROPOSITO 30 LIBRAS SEDE FUSAGASUGA, GARANTÍA MÍNIMA DE UN AÑO SOBRE LA RECARGA EFECTUADA AL EXTINTOR Y DEL QUÍMICO UTILIZADO.</t>
  </si>
  <si>
    <t>RECARGA EXTINTOR MULTIPROPOSITO 150 LIBRAS SEDE FUSAGASUGA, GARANTÍA MÍNIMA DE UN AÑO SOBRE LA RECARGA EFECTUADA AL EXTINTOR Y DEL QUÍMICO UTILIZADO.</t>
  </si>
  <si>
    <t>RECARGA EXTINTOR MULTIPROPOSITO 10 LIBRAS SECCIONAL GIRARDOT, GARANTÍA MÍNIMA DE UN AÑO SOBRE LA RECARGA EFECTUADA AL EXTINTOR Y DEL QUÍMICO UTILIZADO.</t>
  </si>
  <si>
    <t>RECARGA EXTINTOR MULTIPROPOSITO 30 LIBRAS SECCIONAL GIRARDOT, GARANTÍA MÍNIMA DE UN AÑO SOBRE LA RECARGA EFECTUADA AL EXTINTOR Y DEL QUÍMICO UTILIZADO.</t>
  </si>
  <si>
    <t>RECARGA EXTINTOR MULTIPROPOSITO 150 LIBRAS SECCIONAL GIRARDOT, GARANTÍA MÍNIMA DE UN AÑO SOBRE LA RECARGA EFECTUADA AL EXTINTOR Y DEL QUÍMICO UTILIZADO.</t>
  </si>
  <si>
    <t>RECARGA EXTINTOR MULTIPROPOSITO 10 LIBRAS SECCIONAL UBATE, GARANTÍA MÍNIMA DE UN AÑO SOBRE LA RECARGA EFECTUADA AL EXTINTOR Y DEL QUÍMICO UTILIZADO.</t>
  </si>
  <si>
    <t>RECARGA EXTINTOR MULTIPROPOSITO 20 LIBRAS SECCIONAL UBATE, GARANTÍA MÍNIMA DE UN AÑO SOBRE LA RECARGA EFECTUADA AL EXTINTOR Y DEL QUÍMICO UTILIZADO.</t>
  </si>
  <si>
    <t>RECARGA EXTINTOR MULTIPROPOSITO 30 LIBRAS SECCIONAL UBATE, GARANTÍA MÍNIMA DE UN AÑO SOBRE LA RECARGA EFECTUADA AL EXTINTOR Y DEL QUÍMICO UTILIZADO.</t>
  </si>
  <si>
    <t>RECARGA EXTINTOR MULTIPROPOSITO 10 LIBRAS EXTENSIÓN SOACHA, GARANTÍA MÍNIMA DE UN AÑO SOBRE LA RECARGA EFECTUADA AL EXTINTOR Y DEL QUÍMICO UTILIZADO.</t>
  </si>
  <si>
    <t>RECARGA EXTINTOR MULTIPROPOSITO 20 LIBRAS EXTENSION SOACHA, GARANTÍA MÍNIMA DE UN AÑO SOBRE LA RECARGA EFECTUADA AL EXTINTOR Y DEL QUÍMICO UTILIZADO.</t>
  </si>
  <si>
    <t>RECARGA EXTINTOR MULTIPROPOSITO 150 LIBRAS EXTENSIÓN SOACHA, GARANTÍA MÍNIMA DE UN AÑO SOBRE LA RECARGA EFECTUADA AL EXTINTOR Y DEL QUÍMICO UTILIZADO.</t>
  </si>
  <si>
    <t>RECARGA EXTINTOR MULTIPROPOSITO 20 LIBRAS EXTENSION FACATATIVA, GARANTÍA MÍNIMA DE UN AÑO SOBRE LA RECARGA EFECTUADA AL EXTINTOR Y DEL QUÍMICO UTILIZADO.</t>
  </si>
  <si>
    <t>RECARGA EXTINTOR MULTIPROPOSITO 30 LIBRAS EXTENSIÓN FACATATIVA, GARANTÍA MÍNIMA DE UN AÑO SOBRE LA RECARGA EFECTUADA AL EXTINTOR Y DEL QUÍMICO UTILIZADO.</t>
  </si>
  <si>
    <t>RECARGA EXTINTOR MULTIPROPOSITO 150 LIBRAS EXTENSIÓN FACATATIVA, GARANTÍA MÍNIMA DE UN AÑO SOBRE LA RECARGA EFECTUADA AL EXTINTOR Y DEL QUÍMICO UTILIZADO.</t>
  </si>
  <si>
    <t>RECARGA EXTINTOR MULTIPROPOSITO 10 LIBRAS EXTENSIÓN CHÍA, GARANTÍA MÍNIMA DE UN AÑO SOBRE LA RECARGA EFECTUADA AL EXTINTOR Y DEL QUÍMICO UTILIZADO.</t>
  </si>
  <si>
    <t>RECARGA EXTINTOR MULTIPROPOSITO 20 LIBRAS EXTENSION CHÍA, GARANTÍA MÍNIMA DE UN AÑO SOBRE LA RECARGA EFECTUADA AL EXTINTOR Y DEL QUÍMICO UTILIZADO.</t>
  </si>
  <si>
    <t>RECARGA EXTINTOR MULTIPROPOSITO 150 LIBRAS EXTENSIÓN CHÍA, GARANTÍA MÍNIMA DE UN AÑO SOBRE LA RECARGA EFECTUADA AL EXTINTOR Y DEL QUÍMICO UTILIZADO.</t>
  </si>
  <si>
    <t>RECARGA EXTINTOR MULTIPROPOSITO 20 LIBRAS EXTENSIÓN ZIPAQUIRA, GARANTÍA MÍNIMA DE UN AÑO SOBRE LA RECARGA EFECTUADA AL EXTINTOR Y DEL QUÍMICO UTILIZADO.</t>
  </si>
  <si>
    <t>RECARGA EXTINTOR MULTIPROPOSITO 20 LIBRAS OFICINA DE PROYECTOS ESPECIALES BOGOTÁ, GARANTÍA MÍNIMA DE UN AÑO SOBRE LA RECARGA EFECTUADA AL EXTINTOR Y DEL QUÍMICO UTILIZADO.</t>
  </si>
  <si>
    <t>RECARGA EXTINTOR MULTIPROPOSITO 20 LIBRAS UNIDAD AGROAMBIENTAL LA ESPERANZA VEREDA GUAVIO, GARANTÍA MÍNIMA DE UN AÑO SOBRE LA RECARGA EFECTUADA AL EXTINTOR Y DEL QUÍMICO UTILIZADO.</t>
  </si>
  <si>
    <t>RECARGA EXTINTOR MULTIPROPOSITO 20 LIBRAS CENTRO ACADEMICO DEPORTIVO (CAD) FUSAGASUGA, GARANTÍA MÍNIMA DE UN AÑO SOBRE LA RECARGA EFECTUADA AL EXTINTOR Y DEL QUÍMICO UTILIZADO.</t>
  </si>
  <si>
    <t>RECARGA EXTINTOR MULTIPROPOSITO 150 LIBRAS CENTRO ACADEMICO DEPORTIVO (CAD) FUSAGASUGA, GARANTÍA MÍNIMA DE UN AÑO SOBRE LA RECARGA EFECTUADA AL EXTINTOR Y DEL QUÍMICO UTILIZADO.</t>
  </si>
  <si>
    <t>RECARGA DE EXTINTOR CO2 5 LIBRAS SEDE FUSAGASUGA, GARANTÍA MÍNIMA DE CINCO AÑOS SOBRE LA RECARGA EFECTUADA AL EXTINTOR Y DEL QUÍMICO UTILIZADO.</t>
  </si>
  <si>
    <t>RECARGA DE EXTINTOR CO2 10 LIBRAS SEDE FUSAGASUGA, GARANTÍA MÍNIMA DE CINCO AÑOS SOBRE LA RECARGA EFECTUADA AL EXTINTOR Y DEL QUÍMICO UTILIZADO.</t>
  </si>
  <si>
    <t>RECARGA DE EXTINTOR CO2 15 LIBRAS SEDE FUSAGASUGA, GARANTÍA MÍNIMA DE CINCO AÑOS SOBRE LA RECARGA EFECTUADA AL EXTINTOR Y DEL QUÍMICO UTILIZADO.</t>
  </si>
  <si>
    <t>RECARGA DE EXTINTOR CO2 5 LIBRAS SECCIONAL GIRARDOT, GARANTÍA MÍNIMA DE CINCO AÑOS SOBRE LA RECARGA EFECTUADA AL EXTINTOR Y DEL QUÍMICO UTILIZADO.</t>
  </si>
  <si>
    <t>RECARGA DE EXTINTOR CO2 10 LIBRAS SECCIONAL GIRARDOT, GARANTÍA MÍNIMA DE CINCO AÑOS SOBRE LA RECARGA EFECTUADA AL EXTINTOR Y DEL QUÍMICO UTILIZADO.</t>
  </si>
  <si>
    <t>RECARGA DE EXTINTOR CO2 15 LIBRAS SECCIONAL GIRARDOT, GARANTÍA MÍNIMA DE CINCO AÑOS SOBRE LA RECARGA EFECTUADA AL EXTINTOR Y DEL QUÍMICO UTILIZADO.</t>
  </si>
  <si>
    <t>RECARGA DE EXTINTOR CO2 5 LIBRAS EXTENSION SOACHA, GARANTÍA MÍNIMA DE CINCO AÑOS SOBRE LA RECARGA EFECTUADA AL EXTINTOR Y DEL QUÍMICO UTILIZADO.</t>
  </si>
  <si>
    <t>RECARGA DE EXTINTOR CO2 10 LIBRAS EXTENSION SOACHA, GARANTÍA MÍNIMA DE CINCO AÑOS SOBRE LA RECARGA EFECTUADA AL EXTINTOR Y DEL QUÍMICO UTILIZADO.</t>
  </si>
  <si>
    <t>RECARGA DE EXTINTOR CO2 5 LIBRAS EXTENSION FACATATIVA, GARANTÍA MÍNIMA DE CINCO AÑOS SOBRE LA RECARGA EFECTUADA AL EXTINTOR Y DEL QUÍMICO UTILIZADO.</t>
  </si>
  <si>
    <t>RECARGA DE EXTINTOR CO2 5 LIBRAS EXTENSION CHIA, GARANTÍA MÍNIMA DE CINCO AÑOS SOBRE LA RECARGA EFECTUADA AL EXTINTOR Y DEL QUÍMICO UTILIZADO.</t>
  </si>
  <si>
    <t>RECARGA DE EXTINTOR CO2 5 LIBRAS EXTENSION ZIPAQUIRA, GARANTÍA MÍNIMA DE CINCO AÑOS SOBRE LA RECARGA EFECTUADA AL EXTINTOR Y DEL QUÍMICO UTILIZADO.</t>
  </si>
  <si>
    <t>RECARGA DE EXTINTOR CO2 10 LIBRAS EXTENSION ZIPAQUIRA, GARANTÍA MÍNIMA DE CINCO AÑOS SOBRE LA RECARGA EFECTUADA AL EXTINTOR Y DEL QUÍMICO UTILIZADO.</t>
  </si>
  <si>
    <t>RECARGA DE EXTINTOR CO2 20 LIBRAS EXTENSION ZIPAQUIRA, GARANTÍA MÍNIMA DE CINCO AÑOS SOBRE LA RECARGA EFECTUADA AL EXTINTOR Y DEL QUÍMICO UTILIZADO.</t>
  </si>
  <si>
    <t>RECARGA DE EXTINTOR CO2 5 LIBRAS OFICINA DE PROYECTOS ESPECIALES BOGOTA, GARANTÍA MÍNIMA DE CINCO AÑOS SOBRE LA RECARGA EFECTUADA AL EXTINTOR Y DEL QUÍMICO UTILIZADO.</t>
  </si>
  <si>
    <t>RECARGA DE EXTINTOR CO2 10 LIBRAS OFICINA DE PROYECTOS ESPECIALES BOGOTA, GARANTÍA MÍNIMA DE CINCO AÑOS SOBRE LA RECARGA EFECTUADA AL EXTINTOR Y DEL QUÍMICO UTILIZADO.</t>
  </si>
  <si>
    <t>RECARGA DE EXTINTOR CO2 15 LIBRAS OFICINA DE PROYECTOS ESPECIALES BOGOTA, GARANTÍA MÍNIMA DE CINCO AÑOS SOBRE LA RECARGA EFECTUADA AL EXTINTOR Y DEL QUÍMICO UTILIZADO.</t>
  </si>
  <si>
    <t>RECARGA DE EXTINTOR CO2 5 LIBRAS UNIDAD AGROAMBIENTAL LA ESPERANZA VEREDA GUAVIO, GARANTÍA MÍNIMA DE CINCO AÑOS SOBRE LA RECARGA EFECTUADA AL EXTINTOR Y DEL QUÍMICO UTILIZADO.</t>
  </si>
  <si>
    <t>RECARGA DE EXTINTOR CO2 10 LIBRAS UNIDAD AGROAMBIENTAL LA ESPERANZA VEREDA GUAVIO, GARANTÍA MÍNIMA DE CINCO AÑOS SOBRE LA RECARGA EFECTUADA AL EXTINTOR Y DEL QUÍMICO UTILIZADO.</t>
  </si>
  <si>
    <t>RECARGA DE EXTINTOR CO2 5 LIBRAS UNIDAD AGROAMBIENTAL EL VERGEL FACATATIVA, GARANTÍA MÍNIMA DE CINCO AÑOS SOBRE LA RECARGA EFECTUADA AL EXTINTOR Y DEL QUÍMICO UTILIZADO.</t>
  </si>
  <si>
    <t>RECARGA DE EXTINTOR CO2 5 LIBRAS CENTRO ACADEMICO DEPORTIVO ( CAD) FUSAGASUGA, GARANTÍA MÍNIMA DE CINCO AÑOS SOBRE LA RECARGA EFECTUADA AL EXTINTOR Y DEL QUÍMICO UTILIZADO.</t>
  </si>
  <si>
    <t>RECARGA DE EXTINTOR CO2 10 LIBRAS CENTRO ACADEMICO DEPORTIVO ( CAD) FUSAGASUGA, GARANTÍA MÍNIMA DE CINCO AÑOS SOBRE LA RECARGA EFECTUADA AL EXTINTOR Y DEL QUÍMICO UTILIZADO.</t>
  </si>
  <si>
    <t>RECARGA EXTINTOR AGUA PRESIÓN 2.5 GALONES SECCIONAL GIRARDOT, GARANTÍA MÍNIMA DE UN AÑO SOBRE LA RECARGA EFECTUADA AL EXTINTOR.</t>
  </si>
  <si>
    <t>RECARGA EXTINTOR VEHICULO MULTIPROPOSITO 20 LIBRAS SEDE FUSAGASUGA, GARANTÍA MÍNIMA DE UN AÑO SOBRE LA RECARGA EFECTUADA AL EXTINTOR Y DEL QUÍMICO UTILIZADO.</t>
  </si>
  <si>
    <t>RECARGA EXTINTOR VEHICULO MULTIPROPOSITO 20 LIBRAS SECCIONAL GIRARDOT, GARANTÍA MÍNIMA DE UN AÑO SOBRE LA RECARGA EFECTUADA AL EXTINTOR Y DEL QUÍMICO UTILIZADO.</t>
  </si>
  <si>
    <t>RECARGA EXTINTOR VEHICULO MULTIPROPOSITO 20 LIBRAS EXTENSION FACATATIVA, GARANTÍA MÍNIMA DE UN AÑO SOBRE LA RECARGA EFECTUADA AL EXTINTOR Y DEL QUÍMICO UTILIZADO.</t>
  </si>
  <si>
    <t>RECARGA EXTINTOR VEHICULO MULTIPROPOSITO 20 LIBRAS EXTENSION CHIA, GARANTÍA MÍNIMA DE UN AÑO SOBRE LA RECARGA EFECTUADA AL EXTINTOR Y DEL QUÍMICO UTILIZADO.</t>
  </si>
  <si>
    <t>RECARGA EXTINTOR VEHICULO MULTIPROPOSITO 20 LIBRAS EXTENSION ZIPAQUIRA, GARANTÍA MÍNIMA DE UN AÑO SOBRE LA RECARGA EFECTUADA AL EXTINTOR Y DEL QUÍMICO UTILIZADO.</t>
  </si>
  <si>
    <t>RECARGA EXTINTOR VEHICULO MULTIPROPOSITO 20 LIBRAS SECCIONAL UBATE, GARANTÍA MÍNIMA DE UN AÑO SOBRE LA RECARGA EFECTUADA AL EXTINTOR Y DEL QUÍMICO UTILIZADO.</t>
  </si>
  <si>
    <t>BOLSA POR VALOR DE $ 3.000.000 PARA RECARGA SEGUN OCURRENCIA O NECESIDAD DE EXTINTORES CO2 DE  5 - 10 - 15 Y 20 LIBRAS Y MULTIPROPOSITO DE 10 - 20 - 30 Y 150. (Se debe cotizar el valor de recarga por cada tipo y medida de extintor). </t>
  </si>
  <si>
    <t>UNIDAD</t>
  </si>
  <si>
    <t>BOLSA</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</si>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</sst>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
  <sheetViews>
    <sheetView tabSelected="1" zoomScale="90" zoomScaleNormal="90" zoomScaleSheetLayoutView="90" zoomScalePageLayoutView="55" workbookViewId="0">
      <selection activeCell="F19" sqref="F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5" t="s">
        <v>2</v>
      </c>
      <c r="B9" s="55"/>
      <c r="C9" s="22"/>
      <c r="E9" s="23" t="s">
        <v>22</v>
      </c>
      <c r="F9" s="56"/>
      <c r="G9" s="57"/>
      <c r="I9" s="24" t="s">
        <v>17</v>
      </c>
      <c r="J9" s="58"/>
      <c r="K9" s="59"/>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60"/>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60"/>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60"/>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71.25" x14ac:dyDescent="0.2">
      <c r="A19" s="7">
        <v>1</v>
      </c>
      <c r="B19" s="42" t="s">
        <v>37</v>
      </c>
      <c r="C19" s="13"/>
      <c r="D19" s="43">
        <v>17</v>
      </c>
      <c r="E19" s="43" t="s">
        <v>90</v>
      </c>
      <c r="F19" s="14">
        <v>0</v>
      </c>
      <c r="G19" s="15">
        <v>0</v>
      </c>
      <c r="H19" s="1">
        <f t="shared" ref="H19:H58" si="0">+ROUND(F19*G19,0)</f>
        <v>0</v>
      </c>
      <c r="I19" s="1">
        <f t="shared" ref="I19:I58" si="1">ROUND(F19+H19,0)</f>
        <v>0</v>
      </c>
      <c r="J19" s="1">
        <f t="shared" ref="J19:J58" si="2">ROUND(F19*D19,0)</f>
        <v>0</v>
      </c>
      <c r="K19" s="1">
        <f t="shared" ref="K19:K58" si="3">ROUND(J19*G19,0)</f>
        <v>0</v>
      </c>
      <c r="L19" s="2">
        <f t="shared" ref="L19:L58" si="4">ROUND(J19+K19,0)</f>
        <v>0</v>
      </c>
    </row>
    <row r="20" spans="1:12" s="41" customFormat="1" ht="71.25" x14ac:dyDescent="0.2">
      <c r="A20" s="7">
        <f>+A19+1</f>
        <v>2</v>
      </c>
      <c r="B20" s="42" t="s">
        <v>38</v>
      </c>
      <c r="C20" s="13"/>
      <c r="D20" s="43">
        <v>52</v>
      </c>
      <c r="E20" s="43" t="s">
        <v>90</v>
      </c>
      <c r="F20" s="14">
        <v>0</v>
      </c>
      <c r="G20" s="15">
        <v>0</v>
      </c>
      <c r="H20" s="1">
        <f t="shared" si="0"/>
        <v>0</v>
      </c>
      <c r="I20" s="1">
        <f t="shared" si="1"/>
        <v>0</v>
      </c>
      <c r="J20" s="1">
        <f t="shared" si="2"/>
        <v>0</v>
      </c>
      <c r="K20" s="1">
        <f t="shared" si="3"/>
        <v>0</v>
      </c>
      <c r="L20" s="2">
        <f t="shared" si="4"/>
        <v>0</v>
      </c>
    </row>
    <row r="21" spans="1:12" s="41" customFormat="1" ht="71.25" x14ac:dyDescent="0.2">
      <c r="A21" s="7">
        <f t="shared" ref="A21:A26" si="5">+A20+1</f>
        <v>3</v>
      </c>
      <c r="B21" s="42" t="s">
        <v>39</v>
      </c>
      <c r="C21" s="13"/>
      <c r="D21" s="43">
        <v>1</v>
      </c>
      <c r="E21" s="43" t="s">
        <v>90</v>
      </c>
      <c r="F21" s="14">
        <v>0</v>
      </c>
      <c r="G21" s="15">
        <v>0</v>
      </c>
      <c r="H21" s="1">
        <f t="shared" si="0"/>
        <v>0</v>
      </c>
      <c r="I21" s="1">
        <f t="shared" si="1"/>
        <v>0</v>
      </c>
      <c r="J21" s="1">
        <f t="shared" si="2"/>
        <v>0</v>
      </c>
      <c r="K21" s="1">
        <f t="shared" si="3"/>
        <v>0</v>
      </c>
      <c r="L21" s="2">
        <f t="shared" si="4"/>
        <v>0</v>
      </c>
    </row>
    <row r="22" spans="1:12" s="41" customFormat="1" ht="71.25" x14ac:dyDescent="0.2">
      <c r="A22" s="7">
        <f t="shared" si="5"/>
        <v>4</v>
      </c>
      <c r="B22" s="42" t="s">
        <v>40</v>
      </c>
      <c r="C22" s="13"/>
      <c r="D22" s="43">
        <v>3</v>
      </c>
      <c r="E22" s="43" t="s">
        <v>90</v>
      </c>
      <c r="F22" s="14">
        <v>0</v>
      </c>
      <c r="G22" s="15">
        <v>0</v>
      </c>
      <c r="H22" s="1">
        <f t="shared" si="0"/>
        <v>0</v>
      </c>
      <c r="I22" s="1">
        <f t="shared" si="1"/>
        <v>0</v>
      </c>
      <c r="J22" s="1">
        <f t="shared" si="2"/>
        <v>0</v>
      </c>
      <c r="K22" s="1">
        <f t="shared" si="3"/>
        <v>0</v>
      </c>
      <c r="L22" s="2">
        <f t="shared" si="4"/>
        <v>0</v>
      </c>
    </row>
    <row r="23" spans="1:12" s="41" customFormat="1" ht="76.5" customHeight="1" x14ac:dyDescent="0.2">
      <c r="A23" s="7">
        <f t="shared" si="5"/>
        <v>5</v>
      </c>
      <c r="B23" s="42" t="s">
        <v>41</v>
      </c>
      <c r="C23" s="13"/>
      <c r="D23" s="43">
        <v>4</v>
      </c>
      <c r="E23" s="43" t="s">
        <v>90</v>
      </c>
      <c r="F23" s="14">
        <v>0</v>
      </c>
      <c r="G23" s="15">
        <v>0</v>
      </c>
      <c r="H23" s="1">
        <f t="shared" si="0"/>
        <v>0</v>
      </c>
      <c r="I23" s="1">
        <f t="shared" si="1"/>
        <v>0</v>
      </c>
      <c r="J23" s="1">
        <f t="shared" si="2"/>
        <v>0</v>
      </c>
      <c r="K23" s="1">
        <f t="shared" si="3"/>
        <v>0</v>
      </c>
      <c r="L23" s="2">
        <f t="shared" si="4"/>
        <v>0</v>
      </c>
    </row>
    <row r="24" spans="1:12" s="41" customFormat="1" ht="78" customHeight="1" x14ac:dyDescent="0.2">
      <c r="A24" s="7">
        <f t="shared" si="5"/>
        <v>6</v>
      </c>
      <c r="B24" s="42" t="s">
        <v>42</v>
      </c>
      <c r="C24" s="13"/>
      <c r="D24" s="43">
        <v>23</v>
      </c>
      <c r="E24" s="43" t="s">
        <v>90</v>
      </c>
      <c r="F24" s="14">
        <v>0</v>
      </c>
      <c r="G24" s="15">
        <v>0</v>
      </c>
      <c r="H24" s="1">
        <f t="shared" si="0"/>
        <v>0</v>
      </c>
      <c r="I24" s="1">
        <f t="shared" si="1"/>
        <v>0</v>
      </c>
      <c r="J24" s="1">
        <f t="shared" si="2"/>
        <v>0</v>
      </c>
      <c r="K24" s="1">
        <f t="shared" si="3"/>
        <v>0</v>
      </c>
      <c r="L24" s="2">
        <f t="shared" si="4"/>
        <v>0</v>
      </c>
    </row>
    <row r="25" spans="1:12" s="41" customFormat="1" ht="78.75" customHeight="1" x14ac:dyDescent="0.2">
      <c r="A25" s="7">
        <f t="shared" si="5"/>
        <v>7</v>
      </c>
      <c r="B25" s="42" t="s">
        <v>43</v>
      </c>
      <c r="C25" s="13"/>
      <c r="D25" s="43">
        <v>1</v>
      </c>
      <c r="E25" s="43" t="s">
        <v>90</v>
      </c>
      <c r="F25" s="14">
        <v>0</v>
      </c>
      <c r="G25" s="15">
        <v>0</v>
      </c>
      <c r="H25" s="1">
        <f t="shared" si="0"/>
        <v>0</v>
      </c>
      <c r="I25" s="1">
        <f t="shared" si="1"/>
        <v>0</v>
      </c>
      <c r="J25" s="1">
        <f t="shared" si="2"/>
        <v>0</v>
      </c>
      <c r="K25" s="1">
        <f t="shared" si="3"/>
        <v>0</v>
      </c>
      <c r="L25" s="2">
        <f t="shared" si="4"/>
        <v>0</v>
      </c>
    </row>
    <row r="26" spans="1:12" s="41" customFormat="1" ht="71.25" x14ac:dyDescent="0.2">
      <c r="A26" s="7">
        <f t="shared" si="5"/>
        <v>8</v>
      </c>
      <c r="B26" s="42" t="s">
        <v>44</v>
      </c>
      <c r="C26" s="13"/>
      <c r="D26" s="43">
        <v>1</v>
      </c>
      <c r="E26" s="43" t="s">
        <v>90</v>
      </c>
      <c r="F26" s="14">
        <v>0</v>
      </c>
      <c r="G26" s="15">
        <v>0</v>
      </c>
      <c r="H26" s="1">
        <f t="shared" si="0"/>
        <v>0</v>
      </c>
      <c r="I26" s="1">
        <f t="shared" si="1"/>
        <v>0</v>
      </c>
      <c r="J26" s="1">
        <f t="shared" si="2"/>
        <v>0</v>
      </c>
      <c r="K26" s="1">
        <f t="shared" si="3"/>
        <v>0</v>
      </c>
      <c r="L26" s="2">
        <f t="shared" si="4"/>
        <v>0</v>
      </c>
    </row>
    <row r="27" spans="1:12" s="41" customFormat="1" ht="71.25" x14ac:dyDescent="0.2">
      <c r="A27" s="7">
        <v>9</v>
      </c>
      <c r="B27" s="42" t="s">
        <v>45</v>
      </c>
      <c r="C27" s="13"/>
      <c r="D27" s="43">
        <v>7</v>
      </c>
      <c r="E27" s="43" t="s">
        <v>90</v>
      </c>
      <c r="F27" s="14">
        <v>0</v>
      </c>
      <c r="G27" s="15">
        <v>0</v>
      </c>
      <c r="H27" s="1">
        <f t="shared" si="0"/>
        <v>0</v>
      </c>
      <c r="I27" s="1">
        <f t="shared" si="1"/>
        <v>0</v>
      </c>
      <c r="J27" s="1">
        <f t="shared" si="2"/>
        <v>0</v>
      </c>
      <c r="K27" s="1">
        <f t="shared" si="3"/>
        <v>0</v>
      </c>
      <c r="L27" s="2">
        <f t="shared" si="4"/>
        <v>0</v>
      </c>
    </row>
    <row r="28" spans="1:12" s="41" customFormat="1" ht="71.25" x14ac:dyDescent="0.2">
      <c r="A28" s="7">
        <v>10</v>
      </c>
      <c r="B28" s="42" t="s">
        <v>46</v>
      </c>
      <c r="C28" s="13"/>
      <c r="D28" s="43">
        <v>6</v>
      </c>
      <c r="E28" s="43" t="s">
        <v>90</v>
      </c>
      <c r="F28" s="14">
        <v>0</v>
      </c>
      <c r="G28" s="15">
        <v>0</v>
      </c>
      <c r="H28" s="1">
        <f t="shared" si="0"/>
        <v>0</v>
      </c>
      <c r="I28" s="1">
        <f t="shared" si="1"/>
        <v>0</v>
      </c>
      <c r="J28" s="1">
        <f t="shared" si="2"/>
        <v>0</v>
      </c>
      <c r="K28" s="1">
        <f t="shared" si="3"/>
        <v>0</v>
      </c>
      <c r="L28" s="2">
        <f t="shared" si="4"/>
        <v>0</v>
      </c>
    </row>
    <row r="29" spans="1:12" s="41" customFormat="1" ht="78.75" customHeight="1" x14ac:dyDescent="0.2">
      <c r="A29" s="7">
        <f t="shared" ref="A29:A65" si="6">+A28+1</f>
        <v>11</v>
      </c>
      <c r="B29" s="42" t="s">
        <v>47</v>
      </c>
      <c r="C29" s="13"/>
      <c r="D29" s="43">
        <v>11</v>
      </c>
      <c r="E29" s="43" t="s">
        <v>90</v>
      </c>
      <c r="F29" s="14">
        <v>0</v>
      </c>
      <c r="G29" s="15">
        <v>0</v>
      </c>
      <c r="H29" s="1">
        <f t="shared" si="0"/>
        <v>0</v>
      </c>
      <c r="I29" s="1">
        <f t="shared" si="1"/>
        <v>0</v>
      </c>
      <c r="J29" s="1">
        <f t="shared" si="2"/>
        <v>0</v>
      </c>
      <c r="K29" s="1">
        <f t="shared" si="3"/>
        <v>0</v>
      </c>
      <c r="L29" s="2">
        <f t="shared" si="4"/>
        <v>0</v>
      </c>
    </row>
    <row r="30" spans="1:12" s="41" customFormat="1" ht="77.25" customHeight="1" x14ac:dyDescent="0.2">
      <c r="A30" s="7">
        <f t="shared" si="6"/>
        <v>12</v>
      </c>
      <c r="B30" s="42" t="s">
        <v>48</v>
      </c>
      <c r="C30" s="13"/>
      <c r="D30" s="43">
        <v>14</v>
      </c>
      <c r="E30" s="43" t="s">
        <v>90</v>
      </c>
      <c r="F30" s="14">
        <v>0</v>
      </c>
      <c r="G30" s="15">
        <v>0</v>
      </c>
      <c r="H30" s="1">
        <f t="shared" si="0"/>
        <v>0</v>
      </c>
      <c r="I30" s="1">
        <f t="shared" si="1"/>
        <v>0</v>
      </c>
      <c r="J30" s="1">
        <f t="shared" si="2"/>
        <v>0</v>
      </c>
      <c r="K30" s="1">
        <f t="shared" si="3"/>
        <v>0</v>
      </c>
      <c r="L30" s="2">
        <f t="shared" si="4"/>
        <v>0</v>
      </c>
    </row>
    <row r="31" spans="1:12" s="41" customFormat="1" ht="79.5" customHeight="1" x14ac:dyDescent="0.2">
      <c r="A31" s="7">
        <f t="shared" si="6"/>
        <v>13</v>
      </c>
      <c r="B31" s="42" t="s">
        <v>49</v>
      </c>
      <c r="C31" s="13"/>
      <c r="D31" s="43">
        <v>1</v>
      </c>
      <c r="E31" s="43" t="s">
        <v>90</v>
      </c>
      <c r="F31" s="14">
        <v>0</v>
      </c>
      <c r="G31" s="15">
        <v>0</v>
      </c>
      <c r="H31" s="1">
        <f t="shared" si="0"/>
        <v>0</v>
      </c>
      <c r="I31" s="1">
        <f t="shared" si="1"/>
        <v>0</v>
      </c>
      <c r="J31" s="1">
        <f t="shared" si="2"/>
        <v>0</v>
      </c>
      <c r="K31" s="1">
        <f t="shared" si="3"/>
        <v>0</v>
      </c>
      <c r="L31" s="2">
        <f t="shared" si="4"/>
        <v>0</v>
      </c>
    </row>
    <row r="32" spans="1:12" s="41" customFormat="1" ht="78" customHeight="1" x14ac:dyDescent="0.2">
      <c r="A32" s="7">
        <f t="shared" si="6"/>
        <v>14</v>
      </c>
      <c r="B32" s="42" t="s">
        <v>50</v>
      </c>
      <c r="C32" s="13"/>
      <c r="D32" s="43">
        <v>23</v>
      </c>
      <c r="E32" s="43" t="s">
        <v>90</v>
      </c>
      <c r="F32" s="14">
        <v>0</v>
      </c>
      <c r="G32" s="15">
        <v>0</v>
      </c>
      <c r="H32" s="1">
        <f t="shared" si="0"/>
        <v>0</v>
      </c>
      <c r="I32" s="1">
        <f t="shared" si="1"/>
        <v>0</v>
      </c>
      <c r="J32" s="1">
        <f t="shared" si="2"/>
        <v>0</v>
      </c>
      <c r="K32" s="1">
        <f t="shared" si="3"/>
        <v>0</v>
      </c>
      <c r="L32" s="2">
        <f t="shared" si="4"/>
        <v>0</v>
      </c>
    </row>
    <row r="33" spans="1:12" s="41" customFormat="1" ht="75.75" customHeight="1" x14ac:dyDescent="0.2">
      <c r="A33" s="7">
        <f t="shared" si="6"/>
        <v>15</v>
      </c>
      <c r="B33" s="42" t="s">
        <v>51</v>
      </c>
      <c r="C33" s="13"/>
      <c r="D33" s="43">
        <v>1</v>
      </c>
      <c r="E33" s="43" t="s">
        <v>90</v>
      </c>
      <c r="F33" s="14">
        <v>0</v>
      </c>
      <c r="G33" s="15">
        <v>0</v>
      </c>
      <c r="H33" s="1">
        <f t="shared" si="0"/>
        <v>0</v>
      </c>
      <c r="I33" s="1">
        <f t="shared" si="1"/>
        <v>0</v>
      </c>
      <c r="J33" s="1">
        <f t="shared" si="2"/>
        <v>0</v>
      </c>
      <c r="K33" s="1">
        <f t="shared" si="3"/>
        <v>0</v>
      </c>
      <c r="L33" s="2">
        <f t="shared" si="4"/>
        <v>0</v>
      </c>
    </row>
    <row r="34" spans="1:12" s="41" customFormat="1" ht="77.25" customHeight="1" x14ac:dyDescent="0.2">
      <c r="A34" s="7">
        <f t="shared" si="6"/>
        <v>16</v>
      </c>
      <c r="B34" s="42" t="s">
        <v>52</v>
      </c>
      <c r="C34" s="13"/>
      <c r="D34" s="43">
        <v>1</v>
      </c>
      <c r="E34" s="43" t="s">
        <v>90</v>
      </c>
      <c r="F34" s="14">
        <v>0</v>
      </c>
      <c r="G34" s="15">
        <v>0</v>
      </c>
      <c r="H34" s="1">
        <f t="shared" si="0"/>
        <v>0</v>
      </c>
      <c r="I34" s="1">
        <f t="shared" si="1"/>
        <v>0</v>
      </c>
      <c r="J34" s="1">
        <f t="shared" si="2"/>
        <v>0</v>
      </c>
      <c r="K34" s="1">
        <f t="shared" si="3"/>
        <v>0</v>
      </c>
      <c r="L34" s="2">
        <f t="shared" si="4"/>
        <v>0</v>
      </c>
    </row>
    <row r="35" spans="1:12" s="41" customFormat="1" ht="71.25" x14ac:dyDescent="0.2">
      <c r="A35" s="7">
        <v>17</v>
      </c>
      <c r="B35" s="42" t="s">
        <v>53</v>
      </c>
      <c r="C35" s="13"/>
      <c r="D35" s="43">
        <v>14</v>
      </c>
      <c r="E35" s="43" t="s">
        <v>90</v>
      </c>
      <c r="F35" s="14">
        <v>0</v>
      </c>
      <c r="G35" s="15">
        <v>0</v>
      </c>
      <c r="H35" s="1">
        <f t="shared" si="0"/>
        <v>0</v>
      </c>
      <c r="I35" s="1">
        <f t="shared" si="1"/>
        <v>0</v>
      </c>
      <c r="J35" s="1">
        <f t="shared" si="2"/>
        <v>0</v>
      </c>
      <c r="K35" s="1">
        <f t="shared" si="3"/>
        <v>0</v>
      </c>
      <c r="L35" s="2">
        <f t="shared" si="4"/>
        <v>0</v>
      </c>
    </row>
    <row r="36" spans="1:12" s="41" customFormat="1" ht="71.25" x14ac:dyDescent="0.2">
      <c r="A36" s="7">
        <v>18</v>
      </c>
      <c r="B36" s="42" t="s">
        <v>54</v>
      </c>
      <c r="C36" s="13"/>
      <c r="D36" s="43">
        <v>8</v>
      </c>
      <c r="E36" s="43" t="s">
        <v>90</v>
      </c>
      <c r="F36" s="14">
        <v>0</v>
      </c>
      <c r="G36" s="15">
        <v>0</v>
      </c>
      <c r="H36" s="1">
        <f t="shared" si="0"/>
        <v>0</v>
      </c>
      <c r="I36" s="1">
        <f t="shared" si="1"/>
        <v>0</v>
      </c>
      <c r="J36" s="1">
        <f t="shared" si="2"/>
        <v>0</v>
      </c>
      <c r="K36" s="1">
        <f t="shared" si="3"/>
        <v>0</v>
      </c>
      <c r="L36" s="2">
        <f t="shared" si="4"/>
        <v>0</v>
      </c>
    </row>
    <row r="37" spans="1:12" s="41" customFormat="1" ht="71.25" x14ac:dyDescent="0.2">
      <c r="A37" s="7">
        <v>19</v>
      </c>
      <c r="B37" s="42" t="s">
        <v>55</v>
      </c>
      <c r="C37" s="13"/>
      <c r="D37" s="43">
        <v>1</v>
      </c>
      <c r="E37" s="43" t="s">
        <v>90</v>
      </c>
      <c r="F37" s="14">
        <v>0</v>
      </c>
      <c r="G37" s="15">
        <v>0</v>
      </c>
      <c r="H37" s="1">
        <f t="shared" si="0"/>
        <v>0</v>
      </c>
      <c r="I37" s="1">
        <f t="shared" si="1"/>
        <v>0</v>
      </c>
      <c r="J37" s="1">
        <f t="shared" si="2"/>
        <v>0</v>
      </c>
      <c r="K37" s="1">
        <f t="shared" si="3"/>
        <v>0</v>
      </c>
      <c r="L37" s="2">
        <f t="shared" si="4"/>
        <v>0</v>
      </c>
    </row>
    <row r="38" spans="1:12" s="41" customFormat="1" ht="78.75" customHeight="1" x14ac:dyDescent="0.2">
      <c r="A38" s="7">
        <v>20</v>
      </c>
      <c r="B38" s="42" t="s">
        <v>56</v>
      </c>
      <c r="C38" s="13"/>
      <c r="D38" s="43">
        <v>5</v>
      </c>
      <c r="E38" s="43" t="s">
        <v>90</v>
      </c>
      <c r="F38" s="14">
        <v>0</v>
      </c>
      <c r="G38" s="15">
        <v>0</v>
      </c>
      <c r="H38" s="1">
        <f t="shared" si="0"/>
        <v>0</v>
      </c>
      <c r="I38" s="1">
        <f t="shared" si="1"/>
        <v>0</v>
      </c>
      <c r="J38" s="1">
        <f t="shared" si="2"/>
        <v>0</v>
      </c>
      <c r="K38" s="1">
        <f t="shared" si="3"/>
        <v>0</v>
      </c>
      <c r="L38" s="2">
        <f t="shared" si="4"/>
        <v>0</v>
      </c>
    </row>
    <row r="39" spans="1:12" s="41" customFormat="1" ht="80.25" customHeight="1" x14ac:dyDescent="0.2">
      <c r="A39" s="7">
        <v>21</v>
      </c>
      <c r="B39" s="42" t="s">
        <v>57</v>
      </c>
      <c r="C39" s="13"/>
      <c r="D39" s="43">
        <v>6</v>
      </c>
      <c r="E39" s="43" t="s">
        <v>90</v>
      </c>
      <c r="F39" s="14">
        <v>0</v>
      </c>
      <c r="G39" s="15">
        <v>0</v>
      </c>
      <c r="H39" s="1">
        <f t="shared" si="0"/>
        <v>0</v>
      </c>
      <c r="I39" s="1">
        <f t="shared" si="1"/>
        <v>0</v>
      </c>
      <c r="J39" s="1">
        <f t="shared" si="2"/>
        <v>0</v>
      </c>
      <c r="K39" s="1">
        <f t="shared" si="3"/>
        <v>0</v>
      </c>
      <c r="L39" s="2">
        <f t="shared" si="4"/>
        <v>0</v>
      </c>
    </row>
    <row r="40" spans="1:12" s="41" customFormat="1" ht="91.5" customHeight="1" x14ac:dyDescent="0.2">
      <c r="A40" s="7">
        <v>22</v>
      </c>
      <c r="B40" s="42" t="s">
        <v>58</v>
      </c>
      <c r="C40" s="13"/>
      <c r="D40" s="43">
        <v>3</v>
      </c>
      <c r="E40" s="43" t="s">
        <v>90</v>
      </c>
      <c r="F40" s="14">
        <v>0</v>
      </c>
      <c r="G40" s="15">
        <v>0</v>
      </c>
      <c r="H40" s="1">
        <f t="shared" si="0"/>
        <v>0</v>
      </c>
      <c r="I40" s="1">
        <f t="shared" si="1"/>
        <v>0</v>
      </c>
      <c r="J40" s="1">
        <f t="shared" si="2"/>
        <v>0</v>
      </c>
      <c r="K40" s="1">
        <f t="shared" si="3"/>
        <v>0</v>
      </c>
      <c r="L40" s="2">
        <f t="shared" si="4"/>
        <v>0</v>
      </c>
    </row>
    <row r="41" spans="1:12" s="41" customFormat="1" ht="75" customHeight="1" x14ac:dyDescent="0.2">
      <c r="A41" s="7">
        <v>23</v>
      </c>
      <c r="B41" s="42" t="s">
        <v>59</v>
      </c>
      <c r="C41" s="13"/>
      <c r="D41" s="43">
        <v>12</v>
      </c>
      <c r="E41" s="43" t="s">
        <v>90</v>
      </c>
      <c r="F41" s="14">
        <v>0</v>
      </c>
      <c r="G41" s="15">
        <v>0</v>
      </c>
      <c r="H41" s="1">
        <f t="shared" si="0"/>
        <v>0</v>
      </c>
      <c r="I41" s="1">
        <f t="shared" si="1"/>
        <v>0</v>
      </c>
      <c r="J41" s="1">
        <f t="shared" si="2"/>
        <v>0</v>
      </c>
      <c r="K41" s="1">
        <f t="shared" si="3"/>
        <v>0</v>
      </c>
      <c r="L41" s="2">
        <f t="shared" si="4"/>
        <v>0</v>
      </c>
    </row>
    <row r="42" spans="1:12" s="41" customFormat="1" ht="78.75" customHeight="1" x14ac:dyDescent="0.2">
      <c r="A42" s="7">
        <v>24</v>
      </c>
      <c r="B42" s="42" t="s">
        <v>60</v>
      </c>
      <c r="C42" s="13"/>
      <c r="D42" s="43">
        <v>2</v>
      </c>
      <c r="E42" s="43" t="s">
        <v>90</v>
      </c>
      <c r="F42" s="14">
        <v>0</v>
      </c>
      <c r="G42" s="15">
        <v>0</v>
      </c>
      <c r="H42" s="1">
        <f t="shared" si="0"/>
        <v>0</v>
      </c>
      <c r="I42" s="1">
        <f t="shared" si="1"/>
        <v>0</v>
      </c>
      <c r="J42" s="1">
        <f t="shared" si="2"/>
        <v>0</v>
      </c>
      <c r="K42" s="1">
        <f t="shared" si="3"/>
        <v>0</v>
      </c>
      <c r="L42" s="2">
        <f t="shared" si="4"/>
        <v>0</v>
      </c>
    </row>
    <row r="43" spans="1:12" s="41" customFormat="1" ht="71.25" x14ac:dyDescent="0.2">
      <c r="A43" s="7">
        <v>25</v>
      </c>
      <c r="B43" s="42" t="s">
        <v>61</v>
      </c>
      <c r="C43" s="13"/>
      <c r="D43" s="43">
        <v>20</v>
      </c>
      <c r="E43" s="43" t="s">
        <v>90</v>
      </c>
      <c r="F43" s="14">
        <v>0</v>
      </c>
      <c r="G43" s="15">
        <v>0</v>
      </c>
      <c r="H43" s="1">
        <f t="shared" si="0"/>
        <v>0</v>
      </c>
      <c r="I43" s="1">
        <f t="shared" si="1"/>
        <v>0</v>
      </c>
      <c r="J43" s="1">
        <f t="shared" si="2"/>
        <v>0</v>
      </c>
      <c r="K43" s="1">
        <f t="shared" si="3"/>
        <v>0</v>
      </c>
      <c r="L43" s="2">
        <f t="shared" si="4"/>
        <v>0</v>
      </c>
    </row>
    <row r="44" spans="1:12" s="41" customFormat="1" ht="77.25" customHeight="1" x14ac:dyDescent="0.2">
      <c r="A44" s="7">
        <v>26</v>
      </c>
      <c r="B44" s="42" t="s">
        <v>62</v>
      </c>
      <c r="C44" s="13"/>
      <c r="D44" s="43">
        <v>11</v>
      </c>
      <c r="E44" s="43" t="s">
        <v>90</v>
      </c>
      <c r="F44" s="14">
        <v>0</v>
      </c>
      <c r="G44" s="15">
        <v>0</v>
      </c>
      <c r="H44" s="1">
        <f t="shared" si="0"/>
        <v>0</v>
      </c>
      <c r="I44" s="1">
        <f t="shared" si="1"/>
        <v>0</v>
      </c>
      <c r="J44" s="1">
        <f t="shared" si="2"/>
        <v>0</v>
      </c>
      <c r="K44" s="1">
        <f t="shared" si="3"/>
        <v>0</v>
      </c>
      <c r="L44" s="2">
        <f t="shared" si="4"/>
        <v>0</v>
      </c>
    </row>
    <row r="45" spans="1:12" s="41" customFormat="1" ht="77.25" customHeight="1" x14ac:dyDescent="0.2">
      <c r="A45" s="7">
        <v>27</v>
      </c>
      <c r="B45" s="42" t="s">
        <v>63</v>
      </c>
      <c r="C45" s="13"/>
      <c r="D45" s="43">
        <v>1</v>
      </c>
      <c r="E45" s="43" t="s">
        <v>90</v>
      </c>
      <c r="F45" s="14">
        <v>0</v>
      </c>
      <c r="G45" s="15">
        <v>0</v>
      </c>
      <c r="H45" s="1">
        <f t="shared" si="0"/>
        <v>0</v>
      </c>
      <c r="I45" s="1">
        <f t="shared" si="1"/>
        <v>0</v>
      </c>
      <c r="J45" s="1">
        <f t="shared" si="2"/>
        <v>0</v>
      </c>
      <c r="K45" s="1">
        <f t="shared" si="3"/>
        <v>0</v>
      </c>
      <c r="L45" s="2">
        <f t="shared" si="4"/>
        <v>0</v>
      </c>
    </row>
    <row r="46" spans="1:12" s="41" customFormat="1" ht="77.25" customHeight="1" x14ac:dyDescent="0.2">
      <c r="A46" s="7">
        <v>28</v>
      </c>
      <c r="B46" s="42" t="s">
        <v>64</v>
      </c>
      <c r="C46" s="13"/>
      <c r="D46" s="43">
        <v>8</v>
      </c>
      <c r="E46" s="43" t="s">
        <v>90</v>
      </c>
      <c r="F46" s="14">
        <v>0</v>
      </c>
      <c r="G46" s="15">
        <v>0</v>
      </c>
      <c r="H46" s="1">
        <f t="shared" si="0"/>
        <v>0</v>
      </c>
      <c r="I46" s="1">
        <f t="shared" si="1"/>
        <v>0</v>
      </c>
      <c r="J46" s="1">
        <f t="shared" si="2"/>
        <v>0</v>
      </c>
      <c r="K46" s="1">
        <f t="shared" si="3"/>
        <v>0</v>
      </c>
      <c r="L46" s="2">
        <f t="shared" si="4"/>
        <v>0</v>
      </c>
    </row>
    <row r="47" spans="1:12" s="41" customFormat="1" ht="78.75" customHeight="1" x14ac:dyDescent="0.2">
      <c r="A47" s="7">
        <v>29</v>
      </c>
      <c r="B47" s="42" t="s">
        <v>65</v>
      </c>
      <c r="C47" s="13"/>
      <c r="D47" s="43">
        <v>4</v>
      </c>
      <c r="E47" s="43" t="s">
        <v>90</v>
      </c>
      <c r="F47" s="14">
        <v>0</v>
      </c>
      <c r="G47" s="15">
        <v>0</v>
      </c>
      <c r="H47" s="1">
        <f t="shared" si="0"/>
        <v>0</v>
      </c>
      <c r="I47" s="1">
        <f t="shared" si="1"/>
        <v>0</v>
      </c>
      <c r="J47" s="1">
        <f t="shared" si="2"/>
        <v>0</v>
      </c>
      <c r="K47" s="1">
        <f t="shared" si="3"/>
        <v>0</v>
      </c>
      <c r="L47" s="2">
        <f t="shared" si="4"/>
        <v>0</v>
      </c>
    </row>
    <row r="48" spans="1:12" s="41" customFormat="1" ht="78.75" customHeight="1" x14ac:dyDescent="0.2">
      <c r="A48" s="7">
        <f t="shared" si="6"/>
        <v>30</v>
      </c>
      <c r="B48" s="42" t="s">
        <v>66</v>
      </c>
      <c r="C48" s="13"/>
      <c r="D48" s="43">
        <v>19</v>
      </c>
      <c r="E48" s="43" t="s">
        <v>90</v>
      </c>
      <c r="F48" s="14">
        <v>0</v>
      </c>
      <c r="G48" s="15">
        <v>0</v>
      </c>
      <c r="H48" s="1">
        <f t="shared" si="0"/>
        <v>0</v>
      </c>
      <c r="I48" s="1">
        <f t="shared" si="1"/>
        <v>0</v>
      </c>
      <c r="J48" s="1">
        <f t="shared" si="2"/>
        <v>0</v>
      </c>
      <c r="K48" s="1">
        <f t="shared" si="3"/>
        <v>0</v>
      </c>
      <c r="L48" s="2">
        <f t="shared" si="4"/>
        <v>0</v>
      </c>
    </row>
    <row r="49" spans="1:12" s="41" customFormat="1" ht="77.25" customHeight="1" x14ac:dyDescent="0.2">
      <c r="A49" s="7">
        <f t="shared" si="6"/>
        <v>31</v>
      </c>
      <c r="B49" s="42" t="s">
        <v>67</v>
      </c>
      <c r="C49" s="13"/>
      <c r="D49" s="43">
        <v>4</v>
      </c>
      <c r="E49" s="43" t="s">
        <v>90</v>
      </c>
      <c r="F49" s="14">
        <v>0</v>
      </c>
      <c r="G49" s="15">
        <v>0</v>
      </c>
      <c r="H49" s="1">
        <f t="shared" si="0"/>
        <v>0</v>
      </c>
      <c r="I49" s="1">
        <f t="shared" si="1"/>
        <v>0</v>
      </c>
      <c r="J49" s="1">
        <f t="shared" si="2"/>
        <v>0</v>
      </c>
      <c r="K49" s="1">
        <f t="shared" si="3"/>
        <v>0</v>
      </c>
      <c r="L49" s="2">
        <f t="shared" si="4"/>
        <v>0</v>
      </c>
    </row>
    <row r="50" spans="1:12" s="41" customFormat="1" ht="71.25" x14ac:dyDescent="0.2">
      <c r="A50" s="7">
        <f t="shared" si="6"/>
        <v>32</v>
      </c>
      <c r="B50" s="42" t="s">
        <v>68</v>
      </c>
      <c r="C50" s="13"/>
      <c r="D50" s="43">
        <v>6</v>
      </c>
      <c r="E50" s="43" t="s">
        <v>90</v>
      </c>
      <c r="F50" s="14">
        <v>0</v>
      </c>
      <c r="G50" s="15">
        <v>0</v>
      </c>
      <c r="H50" s="1">
        <f t="shared" si="0"/>
        <v>0</v>
      </c>
      <c r="I50" s="1">
        <f t="shared" si="1"/>
        <v>0</v>
      </c>
      <c r="J50" s="1">
        <f t="shared" si="2"/>
        <v>0</v>
      </c>
      <c r="K50" s="1">
        <f t="shared" si="3"/>
        <v>0</v>
      </c>
      <c r="L50" s="2">
        <f t="shared" si="4"/>
        <v>0</v>
      </c>
    </row>
    <row r="51" spans="1:12" s="41" customFormat="1" ht="71.25" x14ac:dyDescent="0.2">
      <c r="A51" s="7">
        <v>33</v>
      </c>
      <c r="B51" s="42" t="s">
        <v>69</v>
      </c>
      <c r="C51" s="13"/>
      <c r="D51" s="43">
        <v>16</v>
      </c>
      <c r="E51" s="43" t="s">
        <v>90</v>
      </c>
      <c r="F51" s="14">
        <v>0</v>
      </c>
      <c r="G51" s="15">
        <v>0</v>
      </c>
      <c r="H51" s="1">
        <f t="shared" si="0"/>
        <v>0</v>
      </c>
      <c r="I51" s="1">
        <f t="shared" si="1"/>
        <v>0</v>
      </c>
      <c r="J51" s="1">
        <f t="shared" si="2"/>
        <v>0</v>
      </c>
      <c r="K51" s="1">
        <f t="shared" si="3"/>
        <v>0</v>
      </c>
      <c r="L51" s="2">
        <f t="shared" si="4"/>
        <v>0</v>
      </c>
    </row>
    <row r="52" spans="1:12" s="41" customFormat="1" ht="71.25" x14ac:dyDescent="0.2">
      <c r="A52" s="7">
        <f t="shared" ref="A52" si="7">+A51+1</f>
        <v>34</v>
      </c>
      <c r="B52" s="42" t="s">
        <v>70</v>
      </c>
      <c r="C52" s="13"/>
      <c r="D52" s="43">
        <v>15</v>
      </c>
      <c r="E52" s="43" t="s">
        <v>90</v>
      </c>
      <c r="F52" s="14">
        <v>0</v>
      </c>
      <c r="G52" s="15">
        <v>0</v>
      </c>
      <c r="H52" s="1">
        <f t="shared" si="0"/>
        <v>0</v>
      </c>
      <c r="I52" s="1">
        <f t="shared" si="1"/>
        <v>0</v>
      </c>
      <c r="J52" s="1">
        <f t="shared" si="2"/>
        <v>0</v>
      </c>
      <c r="K52" s="1">
        <f t="shared" si="3"/>
        <v>0</v>
      </c>
      <c r="L52" s="2">
        <f t="shared" si="4"/>
        <v>0</v>
      </c>
    </row>
    <row r="53" spans="1:12" s="41" customFormat="1" ht="78.75" customHeight="1" x14ac:dyDescent="0.2">
      <c r="A53" s="7">
        <f t="shared" ref="A53:A58" si="8">+A52+1</f>
        <v>35</v>
      </c>
      <c r="B53" s="42" t="s">
        <v>71</v>
      </c>
      <c r="C53" s="13"/>
      <c r="D53" s="43">
        <v>3</v>
      </c>
      <c r="E53" s="43" t="s">
        <v>90</v>
      </c>
      <c r="F53" s="14">
        <v>0</v>
      </c>
      <c r="G53" s="15">
        <v>0</v>
      </c>
      <c r="H53" s="1">
        <f t="shared" si="0"/>
        <v>0</v>
      </c>
      <c r="I53" s="1">
        <f t="shared" si="1"/>
        <v>0</v>
      </c>
      <c r="J53" s="1">
        <f t="shared" si="2"/>
        <v>0</v>
      </c>
      <c r="K53" s="1">
        <f t="shared" si="3"/>
        <v>0</v>
      </c>
      <c r="L53" s="2">
        <f t="shared" si="4"/>
        <v>0</v>
      </c>
    </row>
    <row r="54" spans="1:12" s="41" customFormat="1" ht="75.75" customHeight="1" x14ac:dyDescent="0.2">
      <c r="A54" s="7">
        <f t="shared" si="8"/>
        <v>36</v>
      </c>
      <c r="B54" s="42" t="s">
        <v>72</v>
      </c>
      <c r="C54" s="13"/>
      <c r="D54" s="43">
        <v>3</v>
      </c>
      <c r="E54" s="43" t="s">
        <v>90</v>
      </c>
      <c r="F54" s="14">
        <v>0</v>
      </c>
      <c r="G54" s="15">
        <v>0</v>
      </c>
      <c r="H54" s="1">
        <f t="shared" si="0"/>
        <v>0</v>
      </c>
      <c r="I54" s="1">
        <f t="shared" si="1"/>
        <v>0</v>
      </c>
      <c r="J54" s="1">
        <f t="shared" si="2"/>
        <v>0</v>
      </c>
      <c r="K54" s="1">
        <f t="shared" si="3"/>
        <v>0</v>
      </c>
      <c r="L54" s="2">
        <f t="shared" si="4"/>
        <v>0</v>
      </c>
    </row>
    <row r="55" spans="1:12" s="41" customFormat="1" ht="75" customHeight="1" x14ac:dyDescent="0.2">
      <c r="A55" s="7">
        <f t="shared" si="8"/>
        <v>37</v>
      </c>
      <c r="B55" s="42" t="s">
        <v>73</v>
      </c>
      <c r="C55" s="13"/>
      <c r="D55" s="43">
        <v>2</v>
      </c>
      <c r="E55" s="43" t="s">
        <v>90</v>
      </c>
      <c r="F55" s="14">
        <v>0</v>
      </c>
      <c r="G55" s="15">
        <v>0</v>
      </c>
      <c r="H55" s="1">
        <f t="shared" si="0"/>
        <v>0</v>
      </c>
      <c r="I55" s="1">
        <f t="shared" si="1"/>
        <v>0</v>
      </c>
      <c r="J55" s="1">
        <f t="shared" si="2"/>
        <v>0</v>
      </c>
      <c r="K55" s="1">
        <f t="shared" si="3"/>
        <v>0</v>
      </c>
      <c r="L55" s="2">
        <f t="shared" si="4"/>
        <v>0</v>
      </c>
    </row>
    <row r="56" spans="1:12" s="41" customFormat="1" ht="78" customHeight="1" x14ac:dyDescent="0.2">
      <c r="A56" s="7">
        <f t="shared" si="8"/>
        <v>38</v>
      </c>
      <c r="B56" s="42" t="s">
        <v>74</v>
      </c>
      <c r="C56" s="13"/>
      <c r="D56" s="43">
        <v>2</v>
      </c>
      <c r="E56" s="43" t="s">
        <v>90</v>
      </c>
      <c r="F56" s="14">
        <v>0</v>
      </c>
      <c r="G56" s="15">
        <v>0</v>
      </c>
      <c r="H56" s="1">
        <f t="shared" si="0"/>
        <v>0</v>
      </c>
      <c r="I56" s="1">
        <f t="shared" si="1"/>
        <v>0</v>
      </c>
      <c r="J56" s="1">
        <f t="shared" si="2"/>
        <v>0</v>
      </c>
      <c r="K56" s="1">
        <f t="shared" si="3"/>
        <v>0</v>
      </c>
      <c r="L56" s="2">
        <f t="shared" si="4"/>
        <v>0</v>
      </c>
    </row>
    <row r="57" spans="1:12" s="41" customFormat="1" ht="77.25" customHeight="1" x14ac:dyDescent="0.2">
      <c r="A57" s="7">
        <f t="shared" si="8"/>
        <v>39</v>
      </c>
      <c r="B57" s="42" t="s">
        <v>75</v>
      </c>
      <c r="C57" s="13"/>
      <c r="D57" s="43">
        <v>3</v>
      </c>
      <c r="E57" s="43" t="s">
        <v>90</v>
      </c>
      <c r="F57" s="14">
        <v>0</v>
      </c>
      <c r="G57" s="15">
        <v>0</v>
      </c>
      <c r="H57" s="1">
        <f t="shared" si="0"/>
        <v>0</v>
      </c>
      <c r="I57" s="1">
        <f t="shared" si="1"/>
        <v>0</v>
      </c>
      <c r="J57" s="1">
        <f t="shared" si="2"/>
        <v>0</v>
      </c>
      <c r="K57" s="1">
        <f t="shared" si="3"/>
        <v>0</v>
      </c>
      <c r="L57" s="2">
        <f t="shared" si="4"/>
        <v>0</v>
      </c>
    </row>
    <row r="58" spans="1:12" s="41" customFormat="1" ht="78" customHeight="1" x14ac:dyDescent="0.2">
      <c r="A58" s="7">
        <f t="shared" si="8"/>
        <v>40</v>
      </c>
      <c r="B58" s="42" t="s">
        <v>76</v>
      </c>
      <c r="C58" s="13"/>
      <c r="D58" s="43">
        <v>2</v>
      </c>
      <c r="E58" s="43" t="s">
        <v>90</v>
      </c>
      <c r="F58" s="14">
        <v>0</v>
      </c>
      <c r="G58" s="15">
        <v>0</v>
      </c>
      <c r="H58" s="1">
        <f t="shared" si="0"/>
        <v>0</v>
      </c>
      <c r="I58" s="1">
        <f t="shared" si="1"/>
        <v>0</v>
      </c>
      <c r="J58" s="1">
        <f t="shared" si="2"/>
        <v>0</v>
      </c>
      <c r="K58" s="1">
        <f t="shared" si="3"/>
        <v>0</v>
      </c>
      <c r="L58" s="2">
        <f t="shared" si="4"/>
        <v>0</v>
      </c>
    </row>
    <row r="59" spans="1:12" s="41" customFormat="1" ht="85.5" x14ac:dyDescent="0.2">
      <c r="A59" s="7">
        <v>41</v>
      </c>
      <c r="B59" s="42" t="s">
        <v>77</v>
      </c>
      <c r="C59" s="13"/>
      <c r="D59" s="43">
        <v>2</v>
      </c>
      <c r="E59" s="43" t="s">
        <v>90</v>
      </c>
      <c r="F59" s="14">
        <v>0</v>
      </c>
      <c r="G59" s="15">
        <v>0</v>
      </c>
      <c r="H59" s="1">
        <f>+ROUND(F59*G59,0)</f>
        <v>0</v>
      </c>
      <c r="I59" s="1">
        <f>ROUND(F59+H59,0)</f>
        <v>0</v>
      </c>
      <c r="J59" s="1">
        <f>ROUND(F59*D59,0)</f>
        <v>0</v>
      </c>
      <c r="K59" s="1">
        <f>ROUND(J59*G59,0)</f>
        <v>0</v>
      </c>
      <c r="L59" s="2">
        <f>ROUND(J59+K59,0)</f>
        <v>0</v>
      </c>
    </row>
    <row r="60" spans="1:12" s="41" customFormat="1" ht="85.5" x14ac:dyDescent="0.2">
      <c r="A60" s="7">
        <v>42</v>
      </c>
      <c r="B60" s="42" t="s">
        <v>78</v>
      </c>
      <c r="C60" s="13"/>
      <c r="D60" s="43">
        <v>2</v>
      </c>
      <c r="E60" s="43" t="s">
        <v>90</v>
      </c>
      <c r="F60" s="14">
        <v>0</v>
      </c>
      <c r="G60" s="15">
        <v>0</v>
      </c>
      <c r="H60" s="1">
        <f t="shared" ref="H60:H71" si="9">+ROUND(F60*G60,0)</f>
        <v>0</v>
      </c>
      <c r="I60" s="1">
        <f t="shared" ref="I60:I71" si="10">ROUND(F60+H60,0)</f>
        <v>0</v>
      </c>
      <c r="J60" s="1">
        <f t="shared" ref="J60:J71" si="11">ROUND(F60*D60,0)</f>
        <v>0</v>
      </c>
      <c r="K60" s="1">
        <f t="shared" ref="K60:K71" si="12">ROUND(J60*G60,0)</f>
        <v>0</v>
      </c>
      <c r="L60" s="2">
        <f t="shared" ref="L60:L71" si="13">ROUND(J60+K60,0)</f>
        <v>0</v>
      </c>
    </row>
    <row r="61" spans="1:12" s="41" customFormat="1" ht="78.75" customHeight="1" x14ac:dyDescent="0.2">
      <c r="A61" s="7">
        <f t="shared" si="6"/>
        <v>43</v>
      </c>
      <c r="B61" s="42" t="s">
        <v>79</v>
      </c>
      <c r="C61" s="13"/>
      <c r="D61" s="43">
        <v>3</v>
      </c>
      <c r="E61" s="43" t="s">
        <v>90</v>
      </c>
      <c r="F61" s="14">
        <v>0</v>
      </c>
      <c r="G61" s="15">
        <v>0</v>
      </c>
      <c r="H61" s="1">
        <f t="shared" si="9"/>
        <v>0</v>
      </c>
      <c r="I61" s="1">
        <f t="shared" si="10"/>
        <v>0</v>
      </c>
      <c r="J61" s="1">
        <f t="shared" si="11"/>
        <v>0</v>
      </c>
      <c r="K61" s="1">
        <f t="shared" si="12"/>
        <v>0</v>
      </c>
      <c r="L61" s="2">
        <f t="shared" si="13"/>
        <v>0</v>
      </c>
    </row>
    <row r="62" spans="1:12" s="41" customFormat="1" ht="76.5" customHeight="1" x14ac:dyDescent="0.2">
      <c r="A62" s="7">
        <f t="shared" si="6"/>
        <v>44</v>
      </c>
      <c r="B62" s="42" t="s">
        <v>80</v>
      </c>
      <c r="C62" s="13"/>
      <c r="D62" s="43">
        <v>2</v>
      </c>
      <c r="E62" s="43" t="s">
        <v>90</v>
      </c>
      <c r="F62" s="14">
        <v>0</v>
      </c>
      <c r="G62" s="15">
        <v>0</v>
      </c>
      <c r="H62" s="1">
        <f t="shared" si="9"/>
        <v>0</v>
      </c>
      <c r="I62" s="1">
        <f t="shared" si="10"/>
        <v>0</v>
      </c>
      <c r="J62" s="1">
        <f t="shared" si="11"/>
        <v>0</v>
      </c>
      <c r="K62" s="1">
        <f t="shared" si="12"/>
        <v>0</v>
      </c>
      <c r="L62" s="2">
        <f t="shared" si="13"/>
        <v>0</v>
      </c>
    </row>
    <row r="63" spans="1:12" s="41" customFormat="1" ht="76.5" customHeight="1" x14ac:dyDescent="0.2">
      <c r="A63" s="7">
        <f t="shared" si="6"/>
        <v>45</v>
      </c>
      <c r="B63" s="42" t="s">
        <v>81</v>
      </c>
      <c r="C63" s="13"/>
      <c r="D63" s="43">
        <v>1</v>
      </c>
      <c r="E63" s="43" t="s">
        <v>90</v>
      </c>
      <c r="F63" s="14">
        <v>0</v>
      </c>
      <c r="G63" s="15">
        <v>0</v>
      </c>
      <c r="H63" s="1">
        <f t="shared" si="9"/>
        <v>0</v>
      </c>
      <c r="I63" s="1">
        <f t="shared" si="10"/>
        <v>0</v>
      </c>
      <c r="J63" s="1">
        <f t="shared" si="11"/>
        <v>0</v>
      </c>
      <c r="K63" s="1">
        <f t="shared" si="12"/>
        <v>0</v>
      </c>
      <c r="L63" s="2">
        <f t="shared" si="13"/>
        <v>0</v>
      </c>
    </row>
    <row r="64" spans="1:12" s="41" customFormat="1" ht="66" customHeight="1" x14ac:dyDescent="0.2">
      <c r="A64" s="7">
        <f t="shared" si="6"/>
        <v>46</v>
      </c>
      <c r="B64" s="42" t="s">
        <v>82</v>
      </c>
      <c r="C64" s="13"/>
      <c r="D64" s="43">
        <v>2</v>
      </c>
      <c r="E64" s="43" t="s">
        <v>90</v>
      </c>
      <c r="F64" s="14">
        <v>0</v>
      </c>
      <c r="G64" s="15">
        <v>0</v>
      </c>
      <c r="H64" s="1">
        <f t="shared" si="9"/>
        <v>0</v>
      </c>
      <c r="I64" s="1">
        <f t="shared" si="10"/>
        <v>0</v>
      </c>
      <c r="J64" s="1">
        <f t="shared" si="11"/>
        <v>0</v>
      </c>
      <c r="K64" s="1">
        <f t="shared" si="12"/>
        <v>0</v>
      </c>
      <c r="L64" s="2">
        <f t="shared" si="13"/>
        <v>0</v>
      </c>
    </row>
    <row r="65" spans="1:12" s="41" customFormat="1" ht="76.5" customHeight="1" x14ac:dyDescent="0.2">
      <c r="A65" s="7">
        <f t="shared" si="6"/>
        <v>47</v>
      </c>
      <c r="B65" s="42" t="s">
        <v>83</v>
      </c>
      <c r="C65" s="13"/>
      <c r="D65" s="43">
        <v>9</v>
      </c>
      <c r="E65" s="43" t="s">
        <v>90</v>
      </c>
      <c r="F65" s="14">
        <v>0</v>
      </c>
      <c r="G65" s="15">
        <v>0</v>
      </c>
      <c r="H65" s="1">
        <f t="shared" si="9"/>
        <v>0</v>
      </c>
      <c r="I65" s="1">
        <f t="shared" si="10"/>
        <v>0</v>
      </c>
      <c r="J65" s="1">
        <f t="shared" si="11"/>
        <v>0</v>
      </c>
      <c r="K65" s="1">
        <f t="shared" si="12"/>
        <v>0</v>
      </c>
      <c r="L65" s="2">
        <f t="shared" si="13"/>
        <v>0</v>
      </c>
    </row>
    <row r="66" spans="1:12" s="41" customFormat="1" ht="78" customHeight="1" x14ac:dyDescent="0.2">
      <c r="A66" s="7">
        <v>48</v>
      </c>
      <c r="B66" s="42" t="s">
        <v>84</v>
      </c>
      <c r="C66" s="13"/>
      <c r="D66" s="43">
        <v>3</v>
      </c>
      <c r="E66" s="43" t="s">
        <v>90</v>
      </c>
      <c r="F66" s="14">
        <v>0</v>
      </c>
      <c r="G66" s="15">
        <v>0</v>
      </c>
      <c r="H66" s="1">
        <f t="shared" ref="H66:H70" si="14">+ROUND(F66*G66,0)</f>
        <v>0</v>
      </c>
      <c r="I66" s="1">
        <f t="shared" ref="I66:I70" si="15">ROUND(F66+H66,0)</f>
        <v>0</v>
      </c>
      <c r="J66" s="1">
        <f t="shared" ref="J66:J70" si="16">ROUND(F66*D66,0)</f>
        <v>0</v>
      </c>
      <c r="K66" s="1">
        <f t="shared" ref="K66:K70" si="17">ROUND(J66*G66,0)</f>
        <v>0</v>
      </c>
      <c r="L66" s="2">
        <f t="shared" ref="L66:L70" si="18">ROUND(J66+K66,0)</f>
        <v>0</v>
      </c>
    </row>
    <row r="67" spans="1:12" s="41" customFormat="1" ht="76.5" customHeight="1" x14ac:dyDescent="0.2">
      <c r="A67" s="7">
        <v>49</v>
      </c>
      <c r="B67" s="42" t="s">
        <v>85</v>
      </c>
      <c r="C67" s="13"/>
      <c r="D67" s="43">
        <v>1</v>
      </c>
      <c r="E67" s="43" t="s">
        <v>90</v>
      </c>
      <c r="F67" s="14">
        <v>0</v>
      </c>
      <c r="G67" s="15">
        <v>0</v>
      </c>
      <c r="H67" s="1">
        <f t="shared" si="14"/>
        <v>0</v>
      </c>
      <c r="I67" s="1">
        <f t="shared" si="15"/>
        <v>0</v>
      </c>
      <c r="J67" s="1">
        <f t="shared" si="16"/>
        <v>0</v>
      </c>
      <c r="K67" s="1">
        <f t="shared" si="17"/>
        <v>0</v>
      </c>
      <c r="L67" s="2">
        <f t="shared" si="18"/>
        <v>0</v>
      </c>
    </row>
    <row r="68" spans="1:12" s="41" customFormat="1" ht="80.25" customHeight="1" x14ac:dyDescent="0.2">
      <c r="A68" s="7">
        <v>50</v>
      </c>
      <c r="B68" s="42" t="s">
        <v>86</v>
      </c>
      <c r="C68" s="13"/>
      <c r="D68" s="43">
        <v>1</v>
      </c>
      <c r="E68" s="43" t="s">
        <v>90</v>
      </c>
      <c r="F68" s="14">
        <v>0</v>
      </c>
      <c r="G68" s="15">
        <v>0</v>
      </c>
      <c r="H68" s="1">
        <f t="shared" si="14"/>
        <v>0</v>
      </c>
      <c r="I68" s="1">
        <f t="shared" si="15"/>
        <v>0</v>
      </c>
      <c r="J68" s="1">
        <f t="shared" si="16"/>
        <v>0</v>
      </c>
      <c r="K68" s="1">
        <f t="shared" si="17"/>
        <v>0</v>
      </c>
      <c r="L68" s="2">
        <f t="shared" si="18"/>
        <v>0</v>
      </c>
    </row>
    <row r="69" spans="1:12" s="41" customFormat="1" ht="78.75" customHeight="1" x14ac:dyDescent="0.2">
      <c r="A69" s="7">
        <v>51</v>
      </c>
      <c r="B69" s="42" t="s">
        <v>87</v>
      </c>
      <c r="C69" s="13"/>
      <c r="D69" s="43">
        <v>1</v>
      </c>
      <c r="E69" s="43" t="s">
        <v>90</v>
      </c>
      <c r="F69" s="14">
        <v>0</v>
      </c>
      <c r="G69" s="15">
        <v>0</v>
      </c>
      <c r="H69" s="1">
        <f t="shared" si="14"/>
        <v>0</v>
      </c>
      <c r="I69" s="1">
        <f t="shared" si="15"/>
        <v>0</v>
      </c>
      <c r="J69" s="1">
        <f t="shared" si="16"/>
        <v>0</v>
      </c>
      <c r="K69" s="1">
        <f t="shared" si="17"/>
        <v>0</v>
      </c>
      <c r="L69" s="2">
        <f t="shared" si="18"/>
        <v>0</v>
      </c>
    </row>
    <row r="70" spans="1:12" s="41" customFormat="1" ht="75" customHeight="1" x14ac:dyDescent="0.2">
      <c r="A70" s="7">
        <v>52</v>
      </c>
      <c r="B70" s="42" t="s">
        <v>88</v>
      </c>
      <c r="C70" s="13"/>
      <c r="D70" s="43">
        <v>3</v>
      </c>
      <c r="E70" s="43" t="s">
        <v>90</v>
      </c>
      <c r="F70" s="14">
        <v>0</v>
      </c>
      <c r="G70" s="15">
        <v>0</v>
      </c>
      <c r="H70" s="1">
        <f t="shared" si="14"/>
        <v>0</v>
      </c>
      <c r="I70" s="1">
        <f t="shared" si="15"/>
        <v>0</v>
      </c>
      <c r="J70" s="1">
        <f t="shared" si="16"/>
        <v>0</v>
      </c>
      <c r="K70" s="1">
        <f t="shared" si="17"/>
        <v>0</v>
      </c>
      <c r="L70" s="2">
        <f t="shared" si="18"/>
        <v>0</v>
      </c>
    </row>
    <row r="71" spans="1:12" s="41" customFormat="1" ht="93" customHeight="1" x14ac:dyDescent="0.2">
      <c r="A71" s="7">
        <v>53</v>
      </c>
      <c r="B71" s="42" t="s">
        <v>89</v>
      </c>
      <c r="C71" s="13"/>
      <c r="D71" s="43">
        <v>1</v>
      </c>
      <c r="E71" s="43" t="s">
        <v>91</v>
      </c>
      <c r="F71" s="14">
        <v>0</v>
      </c>
      <c r="G71" s="15">
        <v>0</v>
      </c>
      <c r="H71" s="1">
        <f t="shared" si="9"/>
        <v>0</v>
      </c>
      <c r="I71" s="1">
        <f t="shared" si="10"/>
        <v>0</v>
      </c>
      <c r="J71" s="1">
        <f t="shared" si="11"/>
        <v>0</v>
      </c>
      <c r="K71" s="1">
        <f t="shared" si="12"/>
        <v>0</v>
      </c>
      <c r="L71" s="2">
        <f t="shared" si="13"/>
        <v>0</v>
      </c>
    </row>
    <row r="72" spans="1:12" s="41" customFormat="1" ht="42" customHeight="1" thickBot="1" x14ac:dyDescent="0.25">
      <c r="A72" s="30"/>
      <c r="B72" s="44"/>
      <c r="C72" s="44"/>
      <c r="D72" s="30"/>
      <c r="E72" s="45"/>
      <c r="F72" s="46"/>
      <c r="G72" s="45"/>
      <c r="H72" s="45"/>
      <c r="I72" s="47"/>
      <c r="K72" s="8" t="s">
        <v>24</v>
      </c>
      <c r="L72" s="4">
        <f>SUMIF(G:G,0%,J:J)</f>
        <v>0</v>
      </c>
    </row>
    <row r="73" spans="1:12" s="41" customFormat="1" ht="29.25" customHeight="1" thickBot="1" x14ac:dyDescent="0.25">
      <c r="A73" s="48" t="s">
        <v>26</v>
      </c>
      <c r="B73" s="49"/>
      <c r="C73" s="49"/>
      <c r="D73" s="49"/>
      <c r="E73" s="49"/>
      <c r="F73" s="49"/>
      <c r="G73" s="49"/>
      <c r="H73" s="49"/>
      <c r="I73" s="49"/>
      <c r="J73" s="50"/>
      <c r="K73" s="12" t="s">
        <v>11</v>
      </c>
      <c r="L73" s="4">
        <f>SUMIF(G:G,5%,J:J)</f>
        <v>0</v>
      </c>
    </row>
    <row r="74" spans="1:12" s="41" customFormat="1" ht="77.25" customHeight="1" x14ac:dyDescent="0.2">
      <c r="A74" s="51" t="s">
        <v>34</v>
      </c>
      <c r="B74" s="51"/>
      <c r="C74" s="51"/>
      <c r="D74" s="51"/>
      <c r="E74" s="51"/>
      <c r="F74" s="51"/>
      <c r="G74" s="51"/>
      <c r="H74" s="51"/>
      <c r="I74" s="51"/>
      <c r="J74" s="51"/>
      <c r="K74" s="8" t="s">
        <v>12</v>
      </c>
      <c r="L74" s="4">
        <f>SUMIF(G:G,19%,J:J)</f>
        <v>0</v>
      </c>
    </row>
    <row r="75" spans="1:12" s="41" customFormat="1" ht="20.25" customHeight="1" x14ac:dyDescent="0.2">
      <c r="A75" s="52"/>
      <c r="B75" s="52"/>
      <c r="C75" s="52"/>
      <c r="D75" s="52"/>
      <c r="E75" s="52"/>
      <c r="F75" s="52"/>
      <c r="G75" s="52"/>
      <c r="H75" s="52"/>
      <c r="I75" s="52"/>
      <c r="J75" s="52"/>
      <c r="K75" s="9" t="s">
        <v>8</v>
      </c>
      <c r="L75" s="5">
        <f>SUM(L72:L74)</f>
        <v>0</v>
      </c>
    </row>
    <row r="76" spans="1:12" s="41" customFormat="1" ht="23.25" customHeight="1" x14ac:dyDescent="0.2">
      <c r="A76" s="52"/>
      <c r="B76" s="52"/>
      <c r="C76" s="52"/>
      <c r="D76" s="52"/>
      <c r="E76" s="52"/>
      <c r="F76" s="52"/>
      <c r="G76" s="52"/>
      <c r="H76" s="52"/>
      <c r="I76" s="52"/>
      <c r="J76" s="52"/>
      <c r="K76" s="10" t="s">
        <v>13</v>
      </c>
      <c r="L76" s="6">
        <f>ROUND(L73*5%,0)</f>
        <v>0</v>
      </c>
    </row>
    <row r="77" spans="1:12" s="41" customFormat="1" x14ac:dyDescent="0.2">
      <c r="A77" s="52"/>
      <c r="B77" s="52"/>
      <c r="C77" s="52"/>
      <c r="D77" s="52"/>
      <c r="E77" s="52"/>
      <c r="F77" s="52"/>
      <c r="G77" s="52"/>
      <c r="H77" s="52"/>
      <c r="I77" s="52"/>
      <c r="J77" s="52"/>
      <c r="K77" s="10" t="s">
        <v>14</v>
      </c>
      <c r="L77" s="4">
        <f>ROUND(L74*19%,0)</f>
        <v>0</v>
      </c>
    </row>
    <row r="78" spans="1:12" s="41" customFormat="1" x14ac:dyDescent="0.2">
      <c r="A78" s="52"/>
      <c r="B78" s="52"/>
      <c r="C78" s="52"/>
      <c r="D78" s="52"/>
      <c r="E78" s="52"/>
      <c r="F78" s="52"/>
      <c r="G78" s="52"/>
      <c r="H78" s="52"/>
      <c r="I78" s="52"/>
      <c r="J78" s="52"/>
      <c r="K78" s="9" t="s">
        <v>15</v>
      </c>
      <c r="L78" s="5">
        <f>SUM(L76:L77)</f>
        <v>0</v>
      </c>
    </row>
    <row r="79" spans="1:12" s="41" customFormat="1" ht="59.25" customHeight="1" x14ac:dyDescent="0.2">
      <c r="A79" s="52"/>
      <c r="B79" s="52"/>
      <c r="C79" s="52"/>
      <c r="D79" s="52"/>
      <c r="E79" s="52"/>
      <c r="F79" s="52"/>
      <c r="G79" s="52"/>
      <c r="H79" s="52"/>
      <c r="I79" s="52"/>
      <c r="J79" s="52"/>
      <c r="K79" s="11" t="s">
        <v>16</v>
      </c>
      <c r="L79" s="5">
        <f>+L75+L78</f>
        <v>0</v>
      </c>
    </row>
    <row r="82" spans="1:3" x14ac:dyDescent="0.25">
      <c r="B82" s="61"/>
      <c r="C82" s="61"/>
    </row>
    <row r="83" spans="1:3" x14ac:dyDescent="0.25">
      <c r="B83" s="61"/>
      <c r="C83" s="61"/>
    </row>
    <row r="84" spans="1:3" ht="15.75" thickBot="1" x14ac:dyDescent="0.3">
      <c r="B84" s="62"/>
      <c r="C84" s="62"/>
    </row>
    <row r="85" spans="1:3" x14ac:dyDescent="0.25">
      <c r="B85" s="53" t="s">
        <v>21</v>
      </c>
      <c r="C85" s="53"/>
    </row>
    <row r="87" spans="1:3" x14ac:dyDescent="0.25">
      <c r="A87" s="54" t="s">
        <v>92</v>
      </c>
    </row>
  </sheetData>
  <sheetProtection algorithmName="SHA-512" hashValue="Yww279A+UcN7V3uCnxedQ3/0UPPPYNJIUn98SI6uhFZ9b7gqipHXxAoR5IHNK3DHAI9aA8g8AQ0wL3mWrRVdEQ==" saltValue="aie6fmsgSvjvUihFcN8/UA==" spinCount="100000" sheet="1" scenarios="1" selectLockedCells="1"/>
  <mergeCells count="19">
    <mergeCell ref="A74:J79"/>
    <mergeCell ref="A73:J73"/>
    <mergeCell ref="A9:B9"/>
    <mergeCell ref="B85:C85"/>
    <mergeCell ref="D13:G13"/>
    <mergeCell ref="D15:G15"/>
    <mergeCell ref="F9:G9"/>
    <mergeCell ref="J9:K9"/>
    <mergeCell ref="B82:C84"/>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7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2021-08-31T16:57:34Z</dcterms:modified>
</cp:coreProperties>
</file>