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javie\Downloads\"/>
    </mc:Choice>
  </mc:AlternateContent>
  <xr:revisionPtr revIDLastSave="0" documentId="13_ncr:1_{2882151F-B738-47D8-97D3-E48C3C30B537}"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J19" i="1"/>
  <c r="H19" i="1"/>
  <c r="I19" i="1" s="1"/>
  <c r="L21" i="1" l="1"/>
  <c r="K19" i="1"/>
  <c r="L19" i="1" s="1"/>
  <c r="L24" i="1"/>
  <c r="L27" i="1" s="1"/>
  <c r="A20" i="1" l="1"/>
  <c r="A21" i="1" s="1"/>
  <c r="A22"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<sst xmlns="http://schemas.openxmlformats.org/spreadsheetml/2006/main" count="47" uniqueCount="43">
  <si>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</si>
  <si>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</si>
  <si>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</si>
  <si>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</si>
  <si>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</si>
  <si>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</si>
  <si>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</si>
  <si>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</si>
  <si>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</si>
  <si>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</si>
  <si>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</si>
  <si>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</si>
  <si>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</si>
  <si>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</si>
  <si>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</si>
  <si>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</si>
  <si>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</si>
  <si>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</si>
  <si>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</si>
  <si>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</si>
  <si>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</si>
  <si>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</si>
  <si>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</si>
  <si>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</si>
  <si>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</si>
  <si>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</si>
  <si>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</si>
  <si>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</si>
  <si>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</si>
  <si>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</si>
  <si>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</si>
  <si>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</si>
  <si>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</si>
  <si>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</si>
  <si>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</si>
  <si>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</si>
  <si>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</si>
  <si>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</si>
  <si>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UNIDAD</t>
  </si>
  <si>
    <t>Impresora láser multifuncional con tipo impresión monocromática, tipo de conectividad wifi, usb, Hasta 40 páginas por minuto en B/N Tiempo de primera copia de 6,4 segundos Plataforma de soluciones HyPAS para potentes personalizaciones Impresora, copiadora, escáner y fax de serie Diseño compacto con una impresión con bajos niveles de ruido Escáner dual que soporta originales en formato A6 Pantalla táctil de 4,3 pulgadas que mejora el uso Wi-Fi y Direct Wi-Fi que soporta AirPrint, Mopria, Mobile Print Capacidad del tóner según ISO/IEC 19752 Tóner TK-1170: tóner negro para 12.000 páginas A4. La capacidad del tóner inicial negro es de 6.000 páginas A4.</t>
  </si>
  <si>
    <t>Cámara fotográfica y de video con Sensor BSI Exmor R de fotograma completo de 24.2MP Procesador de imágenes BIONZ X Vídeo UHD 4K 30p con Gammas HLG y S-Log3 Sistema AF híbrido de 693 puntos Visor electrónico OLED de 2,36 m de puntos Pantalla táctil de ángulo variable de 3.0 pulgadas y 921.6k puntos Estabilización de imagen en el cuerpo de 5 ejes Disparo de hasta 10 fps, ISO 50-204800 Conectividad Bluetooth y Wi-Fi Lente FE 28-60 mm f / 4-5.6. Incluye: Batería recargable, Cable de alimentación, Cable USB Type-C™, Correa, bolso, memoria de 64 GB.</t>
  </si>
  <si>
    <t>Trípode en Aluminio de 3 secciones con cabeza de 3 vías. Tipo de cabezal -Cabeza de engranajes con placa de liberación rápida. Para alturas entre 22 cm y 183 cm. Columna de 90º con facilidad de cambio de orientación vertical a horizontal sin necesidad de quitar la cámara. Con sistema de bloqueo Quick Lock. Con selector de ángulo y nivel de burbuja. Conector Easy Link, compatibilidad de varios accesorios como luces, flashes, reflectores, brazo extensible.</t>
  </si>
  <si>
    <t>COMPUTADOR TODO EN UNO (ALL IN ONE) Memoria RAM mínimo de 16 GB incorporada y funcional. Disco duro de estado sólido SSD mínimo DE 512 GB incorporado y funcional. Procesador mínimo de: 8 núcleos y 16 hilos, mínimo 16MB memoria caché, mínimo 2.0 GHz en reloj base, incorporado y funcional. Pantalla mínima de 21 pulgadas, opcional (táctil). WI – FI (conexión de red inalámbrica a internet) incorporado y funcional. Bluetooth (conexión inalámbrica con otros dispositivos) incorporado y funcional. Ethernet (conexión de red cableada a internet) incorporado y funcional. Proyección inalámbrica (conexión inalámbrica que se dará a Smart tv u otros dispositivos inteligentes por WI-FI o Bluetooth). Micrófono, cámara y altavoces incorporados y funcionales. Conexiones USB mínimo cuatro (4) (mínimo una (1) conexión USB 3.0) incorporadas y funcionales. Conexión HDMI incorporada y funcional. Teclado en español latino y mouse con scroll roll (inalámbricos). Conexión a red eléctrica 110 V 60 Hz con su respectivo cargador. Incluye: (2) dos discos externos portables Capacidad: 500 GB. Factor de forma: 2.5 ". Tecnología de almacenamiento: SSD. Interfaces: USB 3.1 Gen 2. Todo el cableado necesario para que el computador funcione correctamente. Controladores completos instalados. Instalación y Pruebas de funcionamiento completas. Garantía mínima de (1) un año. Ficha técnica del fabricante o link de consulta de fábrica.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</si>
</sst>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20" xfId="0" applyFont="1" applyBorder="1" applyAlignment="1" applyProtection="1">
      <alignment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22" zoomScale="80" zoomScaleNormal="80" zoomScaleSheetLayoutView="90" zoomScalePageLayoutView="55" workbookViewId="0">
      <selection activeCell="C22" sqref="C22"/>
    </sheetView>
  </sheetViews>
  <sheetFormatPr baseColWidth="10" defaultRowHeight="15" x14ac:dyDescent="0.25"/>
  <cols>
    <col min="1" max="1" width="10.7109375" style="16" customWidth="1"/>
    <col min="2" max="2" width="59.855468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2</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7"/>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7"/>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22.25" customHeight="1" x14ac:dyDescent="0.25">
      <c r="A19" s="7">
        <v>1</v>
      </c>
      <c r="B19" s="38" t="s">
        <v>40</v>
      </c>
      <c r="C19" s="13"/>
      <c r="D19" s="31">
        <v>1</v>
      </c>
      <c r="E19" s="31" t="s">
        <v>38</v>
      </c>
      <c r="F19" s="14">
        <v>0</v>
      </c>
      <c r="G19" s="15">
        <v>0</v>
      </c>
      <c r="H19" s="1">
        <f>+ROUND(F19*G19,0)</f>
        <v>0</v>
      </c>
      <c r="I19" s="1">
        <f>ROUND(F19+H19,0)</f>
        <v>0</v>
      </c>
      <c r="J19" s="1">
        <f>ROUND(F19*D19,0)</f>
        <v>0</v>
      </c>
      <c r="K19" s="1">
        <f>ROUND(J19*G19,0)</f>
        <v>0</v>
      </c>
      <c r="L19" s="2">
        <f>ROUND(J19+K19,0)</f>
        <v>0</v>
      </c>
    </row>
    <row r="20" spans="1:12" s="30" customFormat="1" ht="96" customHeight="1" x14ac:dyDescent="0.25">
      <c r="A20" s="7">
        <f>+A19+1</f>
        <v>2</v>
      </c>
      <c r="B20" s="38" t="s">
        <v>41</v>
      </c>
      <c r="C20" s="13"/>
      <c r="D20" s="31">
        <v>1</v>
      </c>
      <c r="E20" s="31" t="s">
        <v>38</v>
      </c>
      <c r="F20" s="14">
        <v>0</v>
      </c>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0" customFormat="1" ht="299.25" customHeight="1" x14ac:dyDescent="0.25">
      <c r="A21" s="7">
        <f t="shared" ref="A21:A22" si="5">+A20+1</f>
        <v>3</v>
      </c>
      <c r="B21" s="38" t="s">
        <v>42</v>
      </c>
      <c r="C21" s="13"/>
      <c r="D21" s="31">
        <v>1</v>
      </c>
      <c r="E21" s="31" t="s">
        <v>38</v>
      </c>
      <c r="F21" s="14">
        <v>0</v>
      </c>
      <c r="G21" s="15">
        <v>0</v>
      </c>
      <c r="H21" s="1">
        <f t="shared" si="0"/>
        <v>0</v>
      </c>
      <c r="I21" s="1">
        <f t="shared" si="1"/>
        <v>0</v>
      </c>
      <c r="J21" s="1">
        <f t="shared" si="2"/>
        <v>0</v>
      </c>
      <c r="K21" s="1">
        <f t="shared" si="3"/>
        <v>0</v>
      </c>
      <c r="L21" s="2">
        <f t="shared" si="4"/>
        <v>0</v>
      </c>
    </row>
    <row r="22" spans="1:12" s="30" customFormat="1" ht="155.25" customHeight="1" x14ac:dyDescent="0.25">
      <c r="A22" s="7">
        <f t="shared" si="5"/>
        <v>4</v>
      </c>
      <c r="B22" s="38" t="s">
        <v>39</v>
      </c>
      <c r="C22" s="13"/>
      <c r="D22" s="31">
        <v>1</v>
      </c>
      <c r="E22" s="31" t="s">
        <v>38</v>
      </c>
      <c r="F22" s="14">
        <v>0</v>
      </c>
      <c r="G22" s="15">
        <v>0</v>
      </c>
      <c r="H22" s="1">
        <f t="shared" si="0"/>
        <v>0</v>
      </c>
      <c r="I22" s="1">
        <f t="shared" si="1"/>
        <v>0</v>
      </c>
      <c r="J22" s="1">
        <f t="shared" si="2"/>
        <v>0</v>
      </c>
      <c r="K22" s="1">
        <f t="shared" si="3"/>
        <v>0</v>
      </c>
      <c r="L22" s="2">
        <f t="shared" si="4"/>
        <v>0</v>
      </c>
    </row>
    <row r="23" spans="1:12" s="30" customFormat="1" ht="42" customHeight="1" thickBot="1" x14ac:dyDescent="0.25">
      <c r="A23" s="26"/>
      <c r="B23" s="32"/>
      <c r="C23" s="32"/>
      <c r="D23" s="26"/>
      <c r="E23" s="33"/>
      <c r="F23" s="34"/>
      <c r="G23" s="33"/>
      <c r="H23" s="33"/>
      <c r="I23" s="35"/>
      <c r="K23" s="8" t="s">
        <v>24</v>
      </c>
      <c r="L23" s="4">
        <f>SUMIF(G:G,0%,J:J)</f>
        <v>0</v>
      </c>
    </row>
    <row r="24" spans="1:12" s="30" customFormat="1" ht="29.25" customHeight="1" thickBot="1" x14ac:dyDescent="0.25">
      <c r="A24" s="52" t="s">
        <v>26</v>
      </c>
      <c r="B24" s="53"/>
      <c r="C24" s="53"/>
      <c r="D24" s="53"/>
      <c r="E24" s="53"/>
      <c r="F24" s="53"/>
      <c r="G24" s="53"/>
      <c r="H24" s="53"/>
      <c r="I24" s="53"/>
      <c r="J24" s="54"/>
      <c r="K24" s="12" t="s">
        <v>11</v>
      </c>
      <c r="L24" s="4">
        <f>SUMIF(G:G,5%,J:J)</f>
        <v>0</v>
      </c>
    </row>
    <row r="25" spans="1:12" s="30" customFormat="1" ht="77.25" customHeight="1" x14ac:dyDescent="0.2">
      <c r="A25" s="50" t="s">
        <v>34</v>
      </c>
      <c r="B25" s="50"/>
      <c r="C25" s="50"/>
      <c r="D25" s="50"/>
      <c r="E25" s="50"/>
      <c r="F25" s="50"/>
      <c r="G25" s="50"/>
      <c r="H25" s="50"/>
      <c r="I25" s="50"/>
      <c r="J25" s="50"/>
      <c r="K25" s="8" t="s">
        <v>12</v>
      </c>
      <c r="L25" s="4">
        <f>SUMIF(G:G,19%,J:J)</f>
        <v>0</v>
      </c>
    </row>
    <row r="26" spans="1:12" s="30" customFormat="1" ht="20.25" customHeight="1" x14ac:dyDescent="0.2">
      <c r="A26" s="51"/>
      <c r="B26" s="51"/>
      <c r="C26" s="51"/>
      <c r="D26" s="51"/>
      <c r="E26" s="51"/>
      <c r="F26" s="51"/>
      <c r="G26" s="51"/>
      <c r="H26" s="51"/>
      <c r="I26" s="51"/>
      <c r="J26" s="51"/>
      <c r="K26" s="9" t="s">
        <v>8</v>
      </c>
      <c r="L26" s="5">
        <f>SUM(L23:L25)</f>
        <v>0</v>
      </c>
    </row>
    <row r="27" spans="1:12" s="30" customFormat="1" ht="23.25" customHeight="1" x14ac:dyDescent="0.2">
      <c r="A27" s="51"/>
      <c r="B27" s="51"/>
      <c r="C27" s="51"/>
      <c r="D27" s="51"/>
      <c r="E27" s="51"/>
      <c r="F27" s="51"/>
      <c r="G27" s="51"/>
      <c r="H27" s="51"/>
      <c r="I27" s="51"/>
      <c r="J27" s="51"/>
      <c r="K27" s="10" t="s">
        <v>13</v>
      </c>
      <c r="L27" s="6">
        <f>ROUND(L24*5%,0)</f>
        <v>0</v>
      </c>
    </row>
    <row r="28" spans="1:12" s="30" customFormat="1" x14ac:dyDescent="0.2">
      <c r="A28" s="51"/>
      <c r="B28" s="51"/>
      <c r="C28" s="51"/>
      <c r="D28" s="51"/>
      <c r="E28" s="51"/>
      <c r="F28" s="51"/>
      <c r="G28" s="51"/>
      <c r="H28" s="51"/>
      <c r="I28" s="51"/>
      <c r="J28" s="51"/>
      <c r="K28" s="10" t="s">
        <v>14</v>
      </c>
      <c r="L28" s="4">
        <f>ROUND(L25*19%,0)</f>
        <v>0</v>
      </c>
    </row>
    <row r="29" spans="1:12" s="30" customFormat="1" x14ac:dyDescent="0.2">
      <c r="A29" s="51"/>
      <c r="B29" s="51"/>
      <c r="C29" s="51"/>
      <c r="D29" s="51"/>
      <c r="E29" s="51"/>
      <c r="F29" s="51"/>
      <c r="G29" s="51"/>
      <c r="H29" s="51"/>
      <c r="I29" s="51"/>
      <c r="J29" s="51"/>
      <c r="K29" s="9" t="s">
        <v>15</v>
      </c>
      <c r="L29" s="5">
        <f>SUM(L27:L28)</f>
        <v>0</v>
      </c>
    </row>
    <row r="30" spans="1:12" s="30" customFormat="1" ht="59.25" customHeight="1" x14ac:dyDescent="0.2">
      <c r="A30" s="51"/>
      <c r="B30" s="51"/>
      <c r="C30" s="51"/>
      <c r="D30" s="51"/>
      <c r="E30" s="51"/>
      <c r="F30" s="51"/>
      <c r="G30" s="51"/>
      <c r="H30" s="51"/>
      <c r="I30" s="51"/>
      <c r="J30" s="51"/>
      <c r="K30" s="11" t="s">
        <v>16</v>
      </c>
      <c r="L30" s="5">
        <f>+L26+L29</f>
        <v>0</v>
      </c>
    </row>
    <row r="33" spans="1:3" x14ac:dyDescent="0.25">
      <c r="B33" s="61"/>
      <c r="C33" s="61"/>
    </row>
    <row r="34" spans="1:3" x14ac:dyDescent="0.25">
      <c r="B34" s="61"/>
      <c r="C34" s="61"/>
    </row>
    <row r="35" spans="1:3" ht="15.75" thickBot="1" x14ac:dyDescent="0.3">
      <c r="B35" s="62"/>
      <c r="C35" s="62"/>
    </row>
    <row r="36" spans="1:3" x14ac:dyDescent="0.25">
      <c r="B36" s="56" t="s">
        <v>21</v>
      </c>
      <c r="C36" s="56"/>
    </row>
    <row r="38" spans="1:3" x14ac:dyDescent="0.25">
      <c r="A38" s="36" t="s">
        <v>37</v>
      </c>
    </row>
  </sheetData>
  <sheetProtection algorithmName="SHA-512" hashValue="0WgIQ4zlXyLfhApYdBK9gY+hMypdhcC9glAoyNsIcMNkf1YPslaHofe6F+QyBJ72fCnoRfWJkK3tkp3CvgMdLQ==" saltValue="y4HM+MAUQeINoYMx8EG9eQ==" spinCount="100000" sheet="1" scenarios="1" selectLockedCells="1"/>
  <mergeCells count="19">
    <mergeCell ref="A25:J30"/>
    <mergeCell ref="A24:J24"/>
    <mergeCell ref="A9:B9"/>
    <mergeCell ref="B36:C36"/>
    <mergeCell ref="D13:G13"/>
    <mergeCell ref="D15:G15"/>
    <mergeCell ref="F9:G9"/>
    <mergeCell ref="J9:K9"/>
    <mergeCell ref="B33:C35"/>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Javier Adames</cp:lastModifiedBy>
  <dcterms:created xsi:type="dcterms:W3CDTF">2017-04-28T13:22:52Z</dcterms:created>
  <dcterms:modified xsi:type="dcterms:W3CDTF">2021-12-14T23:44:53Z</dcterms:modified>
</cp:coreProperties>
</file>