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209\DOCUMENTOS A PUBLICAR\"/>
    </mc:Choice>
  </mc:AlternateContent>
  <xr:revisionPtr revIDLastSave="16" documentId="13_ncr:1_{0EB03829-525F-4C5C-9F25-97095C261C69}" xr6:coauthVersionLast="36" xr6:coauthVersionMax="45" xr10:uidLastSave="{DED135B3-E3B4-4862-B0D1-258B910369A3}"/>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21" i="1"/>
  <c r="J22" i="1"/>
  <c r="K22" i="1" s="1"/>
  <c r="H20" i="1"/>
  <c r="H21" i="1"/>
  <c r="H22" i="1"/>
  <c r="K20" i="1" l="1"/>
  <c r="L20" i="1" s="1"/>
  <c r="K21" i="1"/>
  <c r="L21" i="1" s="1"/>
  <c r="L22" i="1"/>
  <c r="J19" i="1"/>
  <c r="H19" i="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<sst xmlns="http://schemas.openxmlformats.org/spreadsheetml/2006/main" count="48" uniqueCount="45">
  <si>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</si>
  <si>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</si>
  <si>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</si>
  <si>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</si>
  <si>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</si>
  <si>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</si>
  <si>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</si>
  <si>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</si>
  <si>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</si>
  <si>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</si>
  <si>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</si>
  <si>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</si>
  <si>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</si>
  <si>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</si>
  <si>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</si>
  <si>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</si>
  <si>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</si>
  <si>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</si>
  <si>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</si>
  <si>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</si>
  <si>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</si>
  <si>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</si>
  <si>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</si>
  <si>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</si>
  <si>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</si>
  <si>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</si>
  <si>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</si>
  <si>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</si>
  <si>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</si>
  <si>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</si>
  <si>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</si>
  <si>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</si>
  <si>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</si>
  <si>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</si>
  <si>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</si>
  <si>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</si>
  <si>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</si>
  <si>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</si>
  <si>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</si>
  <si>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</si>
  <si>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Servicio Streaming a 3 cámaras HD con operarios profesionales y sistema de intercomunicación, 2 monitores de video, tarjeta importadora de video, 1 PC con programa OBS. Transmisión en vivo sumando imágenes pregrabadas de cabezotes, transiciones, patrocinadores y cortometrajes ganadores entre otros. (Transmisión por Facebook live y YouTube de la Universidad de Cundinamarca). Sistema de sonido para captar audio y enviar vía Streaming, amplificación de audio en el lugar del evento-4 cabinas profesionales de marca reconocida consola digital, set de micrófonos de mano, 2 micrófonos inalámbricos, cables y extensiones necesarios en el recinto.  </t>
  </si>
  <si>
    <t>Jurado calificador, el cual estará conformado por tres (3) personas idóneas, de gran experiencia en la enseñanza y aplicación de las artes audiovisuales, cine y televisión, quienes acompañarán también el evento final del concurso.</t>
  </si>
  <si>
    <t>TROFEOS en acrílico y madera con base, con impresión láser personalizada con Dimensiones de Alto: 19cm, Ancho: 12,5cm, Profundidad: 4,5cm. De buena calidad, diseño y color suministrado por la Universidad de Cundinamarca, conforme a la imagen de muestra.  </t>
  </si>
  <si>
    <t>BOLSA POR VALOR DE $2.000.000  Por este ítem se podrán requerir elementos e impresiones para el desarrollo del Festival de Cine bajo los diseños cantidades, características suministrados por la UCundinamarca, como banners, escarapelas, camisetas, programas de mano, planillas, bolsas de recordatorio, invitaciones, etc. (Aprobados previamente por el supervisor).</t>
  </si>
  <si>
    <t xml:space="preserve">BOLSA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</si>
</sst>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17"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17"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xf>
    <xf numFmtId="0" fontId="1" fillId="0" borderId="28" xfId="0" applyFont="1" applyBorder="1" applyAlignment="1">
      <alignment wrapText="1"/>
    </xf>
    <xf numFmtId="0" fontId="3" fillId="0" borderId="27" xfId="0" applyFont="1" applyFill="1" applyBorder="1" applyAlignment="1" applyProtection="1">
      <alignment horizontal="left" vertical="center" wrapText="1"/>
      <protection locked="0"/>
    </xf>
    <xf numFmtId="0" fontId="1" fillId="0" borderId="28" xfId="0" applyFont="1" applyBorder="1" applyAlignment="1" applyProtection="1">
      <alignment horizontal="center" vertical="center" wrapText="1"/>
    </xf>
    <xf numFmtId="9" fontId="3" fillId="0" borderId="29" xfId="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7" zoomScale="70" zoomScaleNormal="70" zoomScaleSheetLayoutView="90" zoomScalePageLayoutView="55" workbookViewId="0">
      <selection activeCell="G19" sqref="G19"/>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0"/>
      <c r="B2" s="51" t="s">
        <v>0</v>
      </c>
      <c r="C2" s="51"/>
      <c r="D2" s="51"/>
      <c r="E2" s="51"/>
      <c r="F2" s="51"/>
      <c r="G2" s="51"/>
      <c r="H2" s="51"/>
      <c r="I2" s="51"/>
      <c r="J2" s="51"/>
      <c r="K2" s="51" t="s">
        <v>33</v>
      </c>
      <c r="L2" s="51"/>
    </row>
    <row r="3" spans="1:12" ht="15.75" customHeight="1" x14ac:dyDescent="0.25">
      <c r="A3" s="50"/>
      <c r="B3" s="51" t="s">
        <v>1</v>
      </c>
      <c r="C3" s="51"/>
      <c r="D3" s="51"/>
      <c r="E3" s="51"/>
      <c r="F3" s="51"/>
      <c r="G3" s="51"/>
      <c r="H3" s="51"/>
      <c r="I3" s="51"/>
      <c r="J3" s="51"/>
      <c r="K3" s="51" t="s">
        <v>29</v>
      </c>
      <c r="L3" s="51"/>
    </row>
    <row r="4" spans="1:12" ht="16.5" customHeight="1" x14ac:dyDescent="0.25">
      <c r="A4" s="50"/>
      <c r="B4" s="51" t="s">
        <v>27</v>
      </c>
      <c r="C4" s="51"/>
      <c r="D4" s="51"/>
      <c r="E4" s="51"/>
      <c r="F4" s="51"/>
      <c r="G4" s="51"/>
      <c r="H4" s="51"/>
      <c r="I4" s="51"/>
      <c r="J4" s="51"/>
      <c r="K4" s="51" t="s">
        <v>30</v>
      </c>
      <c r="L4" s="51"/>
    </row>
    <row r="5" spans="1:12" ht="15" customHeight="1" x14ac:dyDescent="0.25">
      <c r="A5" s="50"/>
      <c r="B5" s="51"/>
      <c r="C5" s="51"/>
      <c r="D5" s="51"/>
      <c r="E5" s="51"/>
      <c r="F5" s="51"/>
      <c r="G5" s="51"/>
      <c r="H5" s="51"/>
      <c r="I5" s="51"/>
      <c r="J5" s="51"/>
      <c r="K5" s="51" t="s">
        <v>31</v>
      </c>
      <c r="L5" s="51"/>
    </row>
    <row r="7" spans="1:12" x14ac:dyDescent="0.25">
      <c r="A7" s="16" t="s">
        <v>36</v>
      </c>
    </row>
    <row r="8" spans="1:12" x14ac:dyDescent="0.25">
      <c r="A8" s="17" t="s">
        <v>35</v>
      </c>
    </row>
    <row r="9" spans="1:12" ht="25.5" customHeight="1" x14ac:dyDescent="0.25">
      <c r="A9" s="39" t="s">
        <v>34</v>
      </c>
      <c r="B9" s="39"/>
      <c r="C9" s="18"/>
      <c r="E9" s="19" t="s">
        <v>21</v>
      </c>
      <c r="F9" s="44"/>
      <c r="G9" s="45"/>
      <c r="I9" s="20" t="s">
        <v>16</v>
      </c>
      <c r="J9" s="46"/>
      <c r="K9" s="47"/>
    </row>
    <row r="10" spans="1:12" ht="15.75" thickBot="1" x14ac:dyDescent="0.3">
      <c r="A10" s="18"/>
      <c r="B10" s="18"/>
      <c r="C10" s="18"/>
      <c r="E10" s="21"/>
      <c r="F10" s="21"/>
      <c r="G10" s="21"/>
      <c r="I10" s="22"/>
      <c r="J10" s="23"/>
      <c r="K10" s="23"/>
    </row>
    <row r="11" spans="1:12" ht="30.75" customHeight="1" thickBot="1" x14ac:dyDescent="0.3">
      <c r="A11" s="52" t="s">
        <v>28</v>
      </c>
      <c r="B11" s="53"/>
      <c r="C11" s="24"/>
      <c r="D11" s="41" t="s">
        <v>17</v>
      </c>
      <c r="E11" s="42"/>
      <c r="F11" s="42"/>
      <c r="G11" s="43"/>
      <c r="H11" s="31"/>
      <c r="I11" s="22"/>
    </row>
    <row r="12" spans="1:12" ht="15.75" thickBot="1" x14ac:dyDescent="0.3">
      <c r="A12" s="54"/>
      <c r="B12" s="55"/>
      <c r="C12" s="24"/>
      <c r="D12" s="25"/>
      <c r="E12" s="21"/>
      <c r="F12" s="21"/>
      <c r="G12" s="21"/>
      <c r="I12" s="22"/>
    </row>
    <row r="13" spans="1:12" ht="30" customHeight="1" thickBot="1" x14ac:dyDescent="0.3">
      <c r="A13" s="54"/>
      <c r="B13" s="55"/>
      <c r="C13" s="24"/>
      <c r="D13" s="41" t="s">
        <v>18</v>
      </c>
      <c r="E13" s="42"/>
      <c r="F13" s="42"/>
      <c r="G13" s="43"/>
      <c r="H13" s="31"/>
      <c r="I13" s="22"/>
    </row>
    <row r="14" spans="1:12" ht="18.75" customHeight="1" thickBot="1" x14ac:dyDescent="0.3">
      <c r="A14" s="54"/>
      <c r="B14" s="55"/>
      <c r="C14" s="24"/>
      <c r="E14" s="21"/>
      <c r="F14" s="21"/>
      <c r="G14" s="21"/>
      <c r="I14" s="22"/>
    </row>
    <row r="15" spans="1:12" ht="24" customHeight="1" thickBot="1" x14ac:dyDescent="0.3">
      <c r="A15" s="56"/>
      <c r="B15" s="57"/>
      <c r="C15" s="24"/>
      <c r="D15" s="41" t="s">
        <v>22</v>
      </c>
      <c r="E15" s="42"/>
      <c r="F15" s="42"/>
      <c r="G15" s="43"/>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07.75" customHeight="1" x14ac:dyDescent="0.2">
      <c r="A19" s="7">
        <v>1</v>
      </c>
      <c r="B19" s="33" t="s">
        <v>40</v>
      </c>
      <c r="C19" s="34"/>
      <c r="D19" s="29">
        <v>1</v>
      </c>
      <c r="E19" s="7" t="s">
        <v>38</v>
      </c>
      <c r="F19" s="35">
        <v>0</v>
      </c>
      <c r="G19" s="36">
        <v>0</v>
      </c>
      <c r="H19" s="1">
        <f>+ROUND(F19*G19,0)</f>
        <v>0</v>
      </c>
      <c r="I19" s="1">
        <v>0</v>
      </c>
      <c r="J19" s="1">
        <f>ROUND(F19*D19,0)</f>
        <v>0</v>
      </c>
      <c r="K19" s="1">
        <f>ROUND(J19*G19,0)</f>
        <v>0</v>
      </c>
      <c r="L19" s="2">
        <f>ROUND(J19+K19,0)</f>
        <v>0</v>
      </c>
    </row>
    <row r="20" spans="1:12" s="28" customFormat="1" ht="100.5" customHeight="1" x14ac:dyDescent="0.2">
      <c r="A20" s="58">
        <v>2</v>
      </c>
      <c r="B20" s="59" t="s">
        <v>41</v>
      </c>
      <c r="C20" s="60"/>
      <c r="D20" s="61">
        <v>1</v>
      </c>
      <c r="E20" s="58" t="s">
        <v>38</v>
      </c>
      <c r="F20" s="35">
        <v>0</v>
      </c>
      <c r="G20" s="62">
        <v>0</v>
      </c>
      <c r="H20" s="1">
        <f t="shared" ref="H20:H22" si="0">+ROUND(F20*G20,0)</f>
        <v>0</v>
      </c>
      <c r="I20" s="1">
        <v>0</v>
      </c>
      <c r="J20" s="1">
        <f t="shared" ref="J20:J22" si="1">ROUND(F20*D20,0)</f>
        <v>0</v>
      </c>
      <c r="K20" s="1">
        <f t="shared" ref="K20:K22" si="2">ROUND(J20*G20,0)</f>
        <v>0</v>
      </c>
      <c r="L20" s="2">
        <f t="shared" ref="L20:L22" si="3">ROUND(J20+K20,0)</f>
        <v>0</v>
      </c>
    </row>
    <row r="21" spans="1:12" s="28" customFormat="1" ht="96" customHeight="1" x14ac:dyDescent="0.2">
      <c r="A21" s="66">
        <v>3</v>
      </c>
      <c r="B21" s="33" t="s">
        <v>42</v>
      </c>
      <c r="C21" s="67"/>
      <c r="D21" s="68">
        <v>9</v>
      </c>
      <c r="E21" s="66" t="s">
        <v>38</v>
      </c>
      <c r="F21" s="35">
        <v>0</v>
      </c>
      <c r="G21" s="36">
        <v>0</v>
      </c>
      <c r="H21" s="1">
        <f t="shared" si="0"/>
        <v>0</v>
      </c>
      <c r="I21" s="1">
        <v>0</v>
      </c>
      <c r="J21" s="1">
        <f t="shared" si="1"/>
        <v>0</v>
      </c>
      <c r="K21" s="1">
        <f t="shared" si="2"/>
        <v>0</v>
      </c>
      <c r="L21" s="2">
        <f t="shared" si="3"/>
        <v>0</v>
      </c>
    </row>
    <row r="22" spans="1:12" s="28" customFormat="1" ht="117.75" customHeight="1" x14ac:dyDescent="0.2">
      <c r="A22" s="66">
        <v>4</v>
      </c>
      <c r="B22" s="33" t="s">
        <v>43</v>
      </c>
      <c r="C22" s="67"/>
      <c r="D22" s="68">
        <v>1</v>
      </c>
      <c r="E22" s="66" t="s">
        <v>44</v>
      </c>
      <c r="F22" s="35">
        <v>0</v>
      </c>
      <c r="G22" s="36">
        <v>0</v>
      </c>
      <c r="H22" s="1">
        <f t="shared" si="0"/>
        <v>0</v>
      </c>
      <c r="I22" s="1">
        <v>0</v>
      </c>
      <c r="J22" s="1">
        <f t="shared" si="1"/>
        <v>0</v>
      </c>
      <c r="K22" s="1">
        <f t="shared" si="2"/>
        <v>0</v>
      </c>
      <c r="L22" s="2">
        <f t="shared" si="3"/>
        <v>0</v>
      </c>
    </row>
    <row r="23" spans="1:12" s="28" customFormat="1" ht="42" customHeight="1" x14ac:dyDescent="0.2">
      <c r="A23" s="69"/>
      <c r="B23" s="70"/>
      <c r="C23" s="70"/>
      <c r="D23" s="70"/>
      <c r="E23" s="70"/>
      <c r="F23" s="70"/>
      <c r="G23" s="70"/>
      <c r="H23" s="70"/>
      <c r="I23" s="70"/>
      <c r="J23" s="70"/>
      <c r="K23" s="8" t="s">
        <v>23</v>
      </c>
      <c r="L23" s="4">
        <f>SUMIF(G:G,0%,J:J)</f>
        <v>0</v>
      </c>
    </row>
    <row r="24" spans="1:12" s="28" customFormat="1" ht="29.25" customHeight="1" thickBot="1" x14ac:dyDescent="0.25">
      <c r="A24" s="63" t="s">
        <v>25</v>
      </c>
      <c r="B24" s="64"/>
      <c r="C24" s="64"/>
      <c r="D24" s="64"/>
      <c r="E24" s="64"/>
      <c r="F24" s="64"/>
      <c r="G24" s="64"/>
      <c r="H24" s="64"/>
      <c r="I24" s="64"/>
      <c r="J24" s="65"/>
      <c r="K24" s="12" t="s">
        <v>10</v>
      </c>
      <c r="L24" s="4">
        <f>SUMIF(G:G,5%,J:J)</f>
        <v>0</v>
      </c>
    </row>
    <row r="25" spans="1:12" s="28" customFormat="1" ht="77.25" customHeight="1" x14ac:dyDescent="0.2">
      <c r="A25" s="37" t="s">
        <v>39</v>
      </c>
      <c r="B25" s="37"/>
      <c r="C25" s="37"/>
      <c r="D25" s="37"/>
      <c r="E25" s="37"/>
      <c r="F25" s="37"/>
      <c r="G25" s="37"/>
      <c r="H25" s="37"/>
      <c r="I25" s="37"/>
      <c r="J25" s="37"/>
      <c r="K25" s="8" t="s">
        <v>11</v>
      </c>
      <c r="L25" s="4">
        <f>SUMIF(G:G,19%,J:J)</f>
        <v>0</v>
      </c>
    </row>
    <row r="26" spans="1:12" s="28" customFormat="1" ht="20.25" customHeight="1" x14ac:dyDescent="0.2">
      <c r="A26" s="38"/>
      <c r="B26" s="38"/>
      <c r="C26" s="38"/>
      <c r="D26" s="38"/>
      <c r="E26" s="38"/>
      <c r="F26" s="38"/>
      <c r="G26" s="38"/>
      <c r="H26" s="38"/>
      <c r="I26" s="38"/>
      <c r="J26" s="38"/>
      <c r="K26" s="9" t="s">
        <v>7</v>
      </c>
      <c r="L26" s="5">
        <f>SUM(L23:L25)</f>
        <v>0</v>
      </c>
    </row>
    <row r="27" spans="1:12" s="28" customFormat="1" ht="23.25" customHeight="1" x14ac:dyDescent="0.2">
      <c r="A27" s="38"/>
      <c r="B27" s="38"/>
      <c r="C27" s="38"/>
      <c r="D27" s="38"/>
      <c r="E27" s="38"/>
      <c r="F27" s="38"/>
      <c r="G27" s="38"/>
      <c r="H27" s="38"/>
      <c r="I27" s="38"/>
      <c r="J27" s="38"/>
      <c r="K27" s="10" t="s">
        <v>12</v>
      </c>
      <c r="L27" s="6">
        <f>ROUND(L24*5%,0)</f>
        <v>0</v>
      </c>
    </row>
    <row r="28" spans="1:12" s="28" customFormat="1" x14ac:dyDescent="0.2">
      <c r="A28" s="38"/>
      <c r="B28" s="38"/>
      <c r="C28" s="38"/>
      <c r="D28" s="38"/>
      <c r="E28" s="38"/>
      <c r="F28" s="38"/>
      <c r="G28" s="38"/>
      <c r="H28" s="38"/>
      <c r="I28" s="38"/>
      <c r="J28" s="38"/>
      <c r="K28" s="10" t="s">
        <v>13</v>
      </c>
      <c r="L28" s="4">
        <f>ROUND(L25*19%,0)</f>
        <v>0</v>
      </c>
    </row>
    <row r="29" spans="1:12" s="28" customFormat="1" ht="40.5" customHeight="1" x14ac:dyDescent="0.2">
      <c r="A29" s="38"/>
      <c r="B29" s="38"/>
      <c r="C29" s="38"/>
      <c r="D29" s="38"/>
      <c r="E29" s="38"/>
      <c r="F29" s="38"/>
      <c r="G29" s="38"/>
      <c r="H29" s="38"/>
      <c r="I29" s="38"/>
      <c r="J29" s="38"/>
      <c r="K29" s="9" t="s">
        <v>14</v>
      </c>
      <c r="L29" s="5">
        <f>SUM(L27:L28)</f>
        <v>0</v>
      </c>
    </row>
    <row r="30" spans="1:12" s="28" customFormat="1" ht="59.25" customHeight="1" x14ac:dyDescent="0.2">
      <c r="A30" s="38"/>
      <c r="B30" s="38"/>
      <c r="C30" s="38"/>
      <c r="D30" s="38"/>
      <c r="E30" s="38"/>
      <c r="F30" s="38"/>
      <c r="G30" s="38"/>
      <c r="H30" s="38"/>
      <c r="I30" s="38"/>
      <c r="J30" s="38"/>
      <c r="K30" s="11" t="s">
        <v>15</v>
      </c>
      <c r="L30" s="5">
        <f>+L26+L29</f>
        <v>0</v>
      </c>
    </row>
    <row r="32" spans="1:12" x14ac:dyDescent="0.25">
      <c r="B32" s="32"/>
      <c r="C32" s="32"/>
    </row>
    <row r="33" spans="1:3" x14ac:dyDescent="0.25">
      <c r="B33" s="32"/>
      <c r="C33" s="32"/>
    </row>
    <row r="34" spans="1:3" x14ac:dyDescent="0.25">
      <c r="B34" s="48"/>
      <c r="C34" s="48"/>
    </row>
    <row r="35" spans="1:3" ht="15.75" thickBot="1" x14ac:dyDescent="0.3">
      <c r="B35" s="49"/>
      <c r="C35" s="49"/>
    </row>
    <row r="36" spans="1:3" x14ac:dyDescent="0.25">
      <c r="B36" s="40" t="s">
        <v>20</v>
      </c>
      <c r="C36" s="40"/>
    </row>
    <row r="38" spans="1:3" x14ac:dyDescent="0.25">
      <c r="A38" s="30" t="s">
        <v>37</v>
      </c>
    </row>
  </sheetData>
  <sheetProtection algorithmName="SHA-512" hashValue="+VcgzAbnZVN3cxu8KeOs2r2gj3NQgw5egVyfB4x4j2CnYgWcCajRMJNQcQdbGfqifR68a/Nl2SILqvDtUm+10g==" saltValue="e1oZ61biK/y6FS6GD00HUw==" spinCount="100000" sheet="1" selectLockedCells="1"/>
  <mergeCells count="20">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4:C35"/>
    <mergeCell ref="B23:J23"/>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2021-11-17T22:19:34Z</dcterms:modified>
</cp:coreProperties>
</file>