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050 PLATAFORMA EMPLEO- SISTEMAS\PUBLICACIÓN\"/>
    </mc:Choice>
  </mc:AlternateContent>
  <xr:revisionPtr revIDLastSave="0" documentId="13_ncr:1_{06F127B0-570E-4AD1-B851-EE3FA764D362}"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<sst xmlns="http://schemas.openxmlformats.org/spreadsheetml/2006/main" count="41" uniqueCount="40">
  <si>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</si>
  <si>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</si>
  <si>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</si>
  <si>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</si>
  <si>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</si>
  <si>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</si>
  <si>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</si>
  <si>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</si>
  <si>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</si>
  <si>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</si>
  <si>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</si>
  <si>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</si>
  <si>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</si>
  <si>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</si>
  <si>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</si>
  <si>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</si>
  <si>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</si>
  <si>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</si>
  <si>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</si>
  <si>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</si>
  <si>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</si>
  <si>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</si>
  <si>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</si>
  <si>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</si>
  <si>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</si>
  <si>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</si>
  <si>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</si>
  <si>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</si>
  <si>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</si>
  <si>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</si>
  <si>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</si>
  <si>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</si>
  <si>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</si>
  <si>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</si>
  <si>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</si>
  <si>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</si>
  <si>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</si>
  <si>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ADQUISICION SERVICIO BASE UNIVERSITARIA – BOLSA DE EMPLEO PARA LA UNIVERSIDAD DE CUNDINAMARCA por un año, incluye:     ¿ Sistematización y actualización de las hojas de vida de sus estudiantes, practicantes y egresados a través de la página web de la Institución.   ¿ Sistema de validación de cédulas que permite: Segmentar la base de datos por tipo de candidatos. Permite el acceso exclusivo a la comunidad de su institución educativa por medio de su documento de identificación.   Diseño del sitio web, acorde con las características del look and feel de la Universidad. Permite que el usuario (egresado, estudiante o practicante), tenga la percepción de continuar dentro de la página web de la Universidad.   Posibilidad de uso de URL de bolsa de empleos de la Universidad. Favicon pestaña logo Universidad.   Implementación e infraestructura tecnológica que soporta el sistema de información por medio de servidores web, base de datos, búsqueda y almacenamiento.   Acceso a búsqueda de hojas de vida de usuarios (egresados, estudiantes y practicantes) registrados en la Base Universitaria. Esta búsqueda cuenta con filtros por palabra clave, por educación e idiomas, por experiencia laboral, demográficos, movilidad laboral y filtro de búsqueda por persona.   Asignación de 3 usuarios (egresados - estudiantes - practicantes), que permitirá:   Administrar la cuenta de la institución en la plataforma, validar (aprobar o rechazar) y eliminar las vacantes publicadas por las empresas. Hacer búsquedas con más de 30 criterios de filtro sobre la base de datos de su comunidad educativa. Las ofertas de empleo que las compañías repliquen a su institución quedarán publicadas automáticamente en la base universitaria que puede enlazar fácilmente en el portal de empleos de la universidad. La universidad puede eliminar las ofertas de empleo en cualquier momento, en caso de encontrar vacantes que no cumplan con las expectativas de los usuarios.   La Comunidad Universitaria registrada en la institución cuenta con un espacio donde encuentra todas las ofertas de empleo segmentadas para egresados, estudiantes y practicantes, desde donde pueden conocer el detalle de cada una de las vacantes y hacer la postulación en línea de manera fácil y rápida.   Reportes de Uso mensual:   Reporte detallado de la composición de la Base de Datos de su comunidad educativa de acuerdo con: Número de registros nuevos Número de registros actualizados Distribución de la base de datos por género   Reporte detallado de candidatos postulados a ofertas de empleo Número de usuarios que se postularon a ofertas de empleo Distribución de los postulantes de acuerdo con el género Listado de aplicantes (nombres completos, e-mail, datos de contacto telefónico, datos laborales, aspiración salarial, última experiencia laboral, nivel de inglés).   Reporte de las vacantes publicadas Cantidad de vacantes por tipo de contrato Cantidad de vacantes por sector   Reporte de compañías registradas para publicar ofertas de empleo: Información de datos de contacto de la empresa interna para seguimiento de ofertas publicadas.   Plan de comunicación comunidad universitaria:   Mail automático de bienvenida a las personas que registren su hoja de vida en la base de datos. Mail automático de respuesta para confirmar la aplicación de los candidatos a las ofertas de empleo. Mail automático de respuesta al postulante a una oferta de empleo, enviado al correo electrónico del usuario, informando que aplicó a una oferta laboral. Campaña dirigida a la base de datos, a los usuarios registrados que hayan finalizado estudios en la universidad y que autorizaron envío de comunicaciones, informando que la empresa en alianza con la Universidad les permite acceder a las mejores ofertas laborales del país. 4 convocatorias (2 al lanzamiento del portal, 1 por semestre). Campaña de ofertas de empleo segmentadas de acuerdo con la profesión y tipo de candidato. 2 convocatorias. Campaña de actualización semestral de usuarios registrados. 1 convocatoria semestral.   Plan de comunicación dirigido a las empresas suscriptoras   Envío de comunicación referente a la alianza de la institución con más de 1.800 empresas suscriptoras que publican a diario sus ofertas de empleo en la plataforma, para así generar un mayor volumen de ofertas que son replicadas a la Universidad. El desarrollo de pieza gráfica podrá ser desarrollado por la Universidad o la podrá diseñar la empresa de acuerdo con el manejo de las comunicaciones al interior de la Universidad. La institución podrá incluir en la pieza gráfica, información de los perfiles profesionales de sus egresados para dar a conocer esta información a las empresas. Opción de desarrollo de pieza gráfica para las empresas que publican ofertas de la universidad informando que pueden publicar de manera gratuita en el portal de empleo de universidad; este envío lo ejecutará directamente la institución a los contactos que tenga en su base de datos y que hayan autorizado tratamiento de información. Se enviará formato en html o PDF.   Reporte detallado de empresas internas y externas:   Fecha de registro Nombre de la empresa, Nit, Industria, Sector Datos de contacto (teléfono, email, teléfono y nombre de contacto)   Reporte detallado de ofertas de empleo:   Tipo de empresa ID de la Oferta Datos de la empresa Fecha de publicación Tipo de contrato Estado de aprobación CiudadProfesión, cargo equivalente, salario   Reporte diario automático de vacantes la Unidad de Servicio Público de Empleo.   El Ministerio del Trabajo exige a las empresas prestadoras del Servicio Público de Empleo que reporten diariamente al Sistema de Información del Servicio Público de Empleo, la información sobre las vacantes registradas por los empleadores, de conformidad con los lineamientos técnicos señalados por la Unidad Administrativa Especial del Servicio Público de Empleo (en adelante, la “Unidad”) de acuerdo con las resoluciones 2605 de 2014 y 129 de 2015.</t>
  </si>
  <si>
    <t>32.1-41.3</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</si>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</sst>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3">
    <xf numFmtId="0" fontId="0" fillId="0" borderId="0" xfId="0"/>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3" fillId="0" borderId="20" xfId="3" applyFont="1" applyFill="1" applyBorder="1" applyAlignment="1" applyProtection="1">
      <alignment horizontal="center" vertical="center"/>
      <protection hidden="1"/>
    </xf>
    <xf numFmtId="165" fontId="3" fillId="0" borderId="21" xfId="3" applyFont="1" applyFill="1" applyBorder="1" applyAlignment="1" applyProtection="1">
      <alignment horizontal="center" vertical="center"/>
      <protection hidden="1"/>
    </xf>
    <xf numFmtId="165" fontId="3" fillId="0" borderId="3" xfId="3" applyFont="1" applyFill="1" applyBorder="1" applyAlignment="1" applyProtection="1">
      <alignment horizontal="center" vertical="center"/>
      <protection hidden="1"/>
    </xf>
    <xf numFmtId="0" fontId="3" fillId="4" borderId="20"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165" fontId="12" fillId="4" borderId="20" xfId="3" applyFont="1" applyFill="1" applyBorder="1" applyAlignment="1" applyProtection="1">
      <alignment horizontal="center" vertical="center"/>
      <protection locked="0"/>
    </xf>
    <xf numFmtId="9" fontId="3" fillId="4" borderId="20" xfId="1" applyFont="1" applyFill="1" applyBorder="1" applyAlignment="1" applyProtection="1">
      <alignment horizontal="center" vertical="center"/>
      <protection locked="0"/>
    </xf>
    <xf numFmtId="165" fontId="12" fillId="4" borderId="21" xfId="3" applyFont="1" applyFill="1" applyBorder="1" applyAlignment="1" applyProtection="1">
      <alignment horizontal="center" vertical="center"/>
      <protection locked="0"/>
    </xf>
    <xf numFmtId="9" fontId="3" fillId="4" borderId="21" xfId="1" applyFont="1" applyFill="1" applyBorder="1" applyAlignment="1" applyProtection="1">
      <alignment horizontal="center" vertical="center"/>
      <protection locked="0"/>
    </xf>
    <xf numFmtId="165" fontId="12" fillId="4" borderId="3" xfId="3" applyFont="1" applyFill="1" applyBorder="1" applyAlignment="1" applyProtection="1">
      <alignment horizontal="center" vertical="center"/>
      <protection locked="0"/>
    </xf>
    <xf numFmtId="9" fontId="3" fillId="4" borderId="3"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Fill="1" applyBorder="1" applyAlignment="1" applyProtection="1">
      <alignment horizontal="center" vertical="center"/>
    </xf>
    <xf numFmtId="0" fontId="13" fillId="0" borderId="20" xfId="0" applyFont="1" applyBorder="1" applyAlignment="1" applyProtection="1">
      <alignment horizontal="left" wrapText="1"/>
    </xf>
    <xf numFmtId="0" fontId="3" fillId="0" borderId="21" xfId="0" applyFont="1" applyFill="1" applyBorder="1" applyAlignment="1" applyProtection="1">
      <alignment horizontal="center" vertical="center"/>
    </xf>
    <xf numFmtId="0" fontId="13" fillId="0" borderId="21" xfId="0" applyFont="1" applyBorder="1" applyAlignment="1" applyProtection="1">
      <alignment horizontal="left" wrapText="1"/>
    </xf>
    <xf numFmtId="0" fontId="3" fillId="0" borderId="3" xfId="0" applyFont="1" applyFill="1" applyBorder="1" applyAlignment="1" applyProtection="1">
      <alignment horizontal="center" vertical="center"/>
    </xf>
    <xf numFmtId="0" fontId="13" fillId="0" borderId="3" xfId="0" applyFont="1" applyBorder="1" applyAlignment="1" applyProtection="1">
      <alignment horizontal="left"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Normal="100" zoomScaleSheetLayoutView="90" zoomScalePageLayoutView="55" workbookViewId="0">
      <selection activeCell="G19" sqref="G19:G22"/>
    </sheetView>
  </sheetViews>
  <sheetFormatPr baseColWidth="10" defaultRowHeight="15" x14ac:dyDescent="0.25"/>
  <cols>
    <col min="1" max="1" width="10.7109375" style="22" customWidth="1"/>
    <col min="2" max="2" width="55.85546875" style="22" customWidth="1"/>
    <col min="3" max="3" width="24.42578125" style="22" customWidth="1"/>
    <col min="4" max="4" width="13.28515625" style="22" customWidth="1"/>
    <col min="5" max="6" width="15" style="22" customWidth="1"/>
    <col min="7" max="7" width="19.85546875" style="22" customWidth="1"/>
    <col min="8" max="8" width="15" style="22" customWidth="1"/>
    <col min="9" max="9" width="15" style="24" customWidth="1"/>
    <col min="10" max="10" width="16.7109375" style="24" customWidth="1"/>
    <col min="11" max="11" width="20.140625" style="24" customWidth="1"/>
    <col min="12" max="12" width="21.7109375" style="24" customWidth="1"/>
    <col min="13" max="16384" width="11.42578125" style="24"/>
  </cols>
  <sheetData>
    <row r="1" spans="1:12" x14ac:dyDescent="0.25">
      <c r="F1" s="23"/>
    </row>
    <row r="2" spans="1:12" ht="15.75" customHeight="1" x14ac:dyDescent="0.25">
      <c r="A2" s="25"/>
      <c r="B2" s="26" t="s">
        <v>0</v>
      </c>
      <c r="C2" s="26"/>
      <c r="D2" s="26"/>
      <c r="E2" s="26"/>
      <c r="F2" s="26"/>
      <c r="G2" s="26"/>
      <c r="H2" s="26"/>
      <c r="I2" s="26"/>
      <c r="J2" s="26"/>
      <c r="K2" s="26" t="s">
        <v>35</v>
      </c>
      <c r="L2" s="26"/>
    </row>
    <row r="3" spans="1:12" ht="15.75" customHeight="1" x14ac:dyDescent="0.25">
      <c r="A3" s="25"/>
      <c r="B3" s="26" t="s">
        <v>1</v>
      </c>
      <c r="C3" s="26"/>
      <c r="D3" s="26"/>
      <c r="E3" s="26"/>
      <c r="F3" s="26"/>
      <c r="G3" s="26"/>
      <c r="H3" s="26"/>
      <c r="I3" s="26"/>
      <c r="J3" s="26"/>
      <c r="K3" s="26" t="s">
        <v>30</v>
      </c>
      <c r="L3" s="26"/>
    </row>
    <row r="4" spans="1:12" ht="16.5" customHeight="1" x14ac:dyDescent="0.25">
      <c r="A4" s="25"/>
      <c r="B4" s="26" t="s">
        <v>28</v>
      </c>
      <c r="C4" s="26"/>
      <c r="D4" s="26"/>
      <c r="E4" s="26"/>
      <c r="F4" s="26"/>
      <c r="G4" s="26"/>
      <c r="H4" s="26"/>
      <c r="I4" s="26"/>
      <c r="J4" s="26"/>
      <c r="K4" s="26" t="s">
        <v>31</v>
      </c>
      <c r="L4" s="26"/>
    </row>
    <row r="5" spans="1:12" ht="15" customHeight="1" x14ac:dyDescent="0.25">
      <c r="A5" s="25"/>
      <c r="B5" s="26"/>
      <c r="C5" s="26"/>
      <c r="D5" s="26"/>
      <c r="E5" s="26"/>
      <c r="F5" s="26"/>
      <c r="G5" s="26"/>
      <c r="H5" s="26"/>
      <c r="I5" s="26"/>
      <c r="J5" s="26"/>
      <c r="K5" s="26" t="s">
        <v>32</v>
      </c>
      <c r="L5" s="26"/>
    </row>
    <row r="7" spans="1:12" x14ac:dyDescent="0.25">
      <c r="A7" s="27" t="s">
        <v>36</v>
      </c>
    </row>
    <row r="8" spans="1:12" x14ac:dyDescent="0.25">
      <c r="A8" s="27"/>
    </row>
    <row r="9" spans="1:12" ht="25.5" customHeight="1" x14ac:dyDescent="0.25">
      <c r="A9" s="65" t="s">
        <v>2</v>
      </c>
      <c r="B9" s="65"/>
      <c r="C9" s="28"/>
      <c r="E9" s="29" t="s">
        <v>22</v>
      </c>
      <c r="F9" s="66"/>
      <c r="G9" s="67"/>
      <c r="I9" s="30" t="s">
        <v>17</v>
      </c>
      <c r="J9" s="68"/>
      <c r="K9" s="69"/>
    </row>
    <row r="10" spans="1:12" ht="15.75" thickBot="1" x14ac:dyDescent="0.3">
      <c r="A10" s="28"/>
      <c r="B10" s="28"/>
      <c r="C10" s="28"/>
      <c r="E10" s="31"/>
      <c r="F10" s="31"/>
      <c r="G10" s="31"/>
      <c r="I10" s="32"/>
      <c r="J10" s="33"/>
      <c r="K10" s="33"/>
    </row>
    <row r="11" spans="1:12" ht="30.75" customHeight="1" thickBot="1" x14ac:dyDescent="0.3">
      <c r="A11" s="34" t="s">
        <v>29</v>
      </c>
      <c r="B11" s="35"/>
      <c r="C11" s="36"/>
      <c r="D11" s="37" t="s">
        <v>18</v>
      </c>
      <c r="E11" s="38"/>
      <c r="F11" s="38"/>
      <c r="G11" s="39"/>
      <c r="H11" s="70"/>
      <c r="I11" s="32"/>
    </row>
    <row r="12" spans="1:12" ht="15.75" thickBot="1" x14ac:dyDescent="0.3">
      <c r="A12" s="40"/>
      <c r="B12" s="41"/>
      <c r="C12" s="36"/>
      <c r="D12" s="42"/>
      <c r="E12" s="31"/>
      <c r="F12" s="31"/>
      <c r="G12" s="31"/>
      <c r="I12" s="32"/>
    </row>
    <row r="13" spans="1:12" ht="30" customHeight="1" thickBot="1" x14ac:dyDescent="0.3">
      <c r="A13" s="40"/>
      <c r="B13" s="41"/>
      <c r="C13" s="36"/>
      <c r="D13" s="37" t="s">
        <v>19</v>
      </c>
      <c r="E13" s="38"/>
      <c r="F13" s="38"/>
      <c r="G13" s="39"/>
      <c r="H13" s="70"/>
      <c r="I13" s="32"/>
    </row>
    <row r="14" spans="1:12" ht="18.75" customHeight="1" thickBot="1" x14ac:dyDescent="0.3">
      <c r="A14" s="40"/>
      <c r="B14" s="41"/>
      <c r="C14" s="36"/>
      <c r="E14" s="31"/>
      <c r="F14" s="31"/>
      <c r="G14" s="31"/>
      <c r="I14" s="32"/>
    </row>
    <row r="15" spans="1:12" ht="24" customHeight="1" thickBot="1" x14ac:dyDescent="0.3">
      <c r="A15" s="43"/>
      <c r="B15" s="44"/>
      <c r="C15" s="36"/>
      <c r="D15" s="37" t="s">
        <v>23</v>
      </c>
      <c r="E15" s="38"/>
      <c r="F15" s="38"/>
      <c r="G15" s="39"/>
      <c r="H15" s="70"/>
      <c r="I15" s="32"/>
      <c r="J15" s="33"/>
      <c r="K15" s="33"/>
    </row>
    <row r="16" spans="1:12" x14ac:dyDescent="0.25">
      <c r="A16" s="28"/>
      <c r="B16" s="28"/>
      <c r="C16" s="28"/>
      <c r="E16" s="31"/>
      <c r="F16" s="31"/>
      <c r="G16" s="31"/>
      <c r="I16" s="32"/>
      <c r="J16" s="33"/>
      <c r="K16" s="33"/>
    </row>
    <row r="18" spans="1:12" s="47" customFormat="1" ht="25.5" x14ac:dyDescent="0.25">
      <c r="A18" s="45" t="s">
        <v>33</v>
      </c>
      <c r="B18" s="45" t="s">
        <v>3</v>
      </c>
      <c r="C18" s="45" t="s">
        <v>20</v>
      </c>
      <c r="D18" s="45" t="s">
        <v>4</v>
      </c>
      <c r="E18" s="45" t="s">
        <v>25</v>
      </c>
      <c r="F18" s="46" t="s">
        <v>5</v>
      </c>
      <c r="G18" s="46" t="s">
        <v>27</v>
      </c>
      <c r="H18" s="46" t="s">
        <v>6</v>
      </c>
      <c r="I18" s="46" t="s">
        <v>7</v>
      </c>
      <c r="J18" s="46" t="s">
        <v>8</v>
      </c>
      <c r="K18" s="46" t="s">
        <v>9</v>
      </c>
      <c r="L18" s="46" t="s">
        <v>10</v>
      </c>
    </row>
    <row r="19" spans="1:12" s="47" customFormat="1" ht="146.25" customHeight="1" x14ac:dyDescent="0.25">
      <c r="A19" s="48">
        <v>1</v>
      </c>
      <c r="B19" s="49" t="s">
        <v>37</v>
      </c>
      <c r="C19" s="13"/>
      <c r="D19" s="48">
        <v>1</v>
      </c>
      <c r="E19" s="48" t="s">
        <v>39</v>
      </c>
      <c r="F19" s="16">
        <v>0</v>
      </c>
      <c r="G19" s="17">
        <v>0</v>
      </c>
      <c r="H19" s="10">
        <f>+ROUND(F19*G19,0)</f>
        <v>0</v>
      </c>
      <c r="I19" s="10">
        <f>ROUND(F19+H19,0)</f>
        <v>0</v>
      </c>
      <c r="J19" s="10">
        <f>ROUND(F19*D19,0)</f>
        <v>0</v>
      </c>
      <c r="K19" s="10">
        <f>ROUND(J19*G19,0)</f>
        <v>0</v>
      </c>
      <c r="L19" s="10">
        <f>ROUND(J19+K19,0)</f>
        <v>0</v>
      </c>
    </row>
    <row r="20" spans="1:12" s="47" customFormat="1" ht="132" customHeight="1" x14ac:dyDescent="0.25">
      <c r="A20" s="50"/>
      <c r="B20" s="51"/>
      <c r="C20" s="14"/>
      <c r="D20" s="50"/>
      <c r="E20" s="50"/>
      <c r="F20" s="18"/>
      <c r="G20" s="19"/>
      <c r="H20" s="11"/>
      <c r="I20" s="11"/>
      <c r="J20" s="11"/>
      <c r="K20" s="11"/>
      <c r="L20" s="11"/>
    </row>
    <row r="21" spans="1:12" s="47" customFormat="1" ht="409.5" customHeight="1" x14ac:dyDescent="0.25">
      <c r="A21" s="50"/>
      <c r="B21" s="51"/>
      <c r="C21" s="14"/>
      <c r="D21" s="50"/>
      <c r="E21" s="50"/>
      <c r="F21" s="18"/>
      <c r="G21" s="19"/>
      <c r="H21" s="11"/>
      <c r="I21" s="11"/>
      <c r="J21" s="11"/>
      <c r="K21" s="11"/>
      <c r="L21" s="11"/>
    </row>
    <row r="22" spans="1:12" s="47" customFormat="1" ht="409.5" customHeight="1" x14ac:dyDescent="0.25">
      <c r="A22" s="52"/>
      <c r="B22" s="53"/>
      <c r="C22" s="15"/>
      <c r="D22" s="52"/>
      <c r="E22" s="52"/>
      <c r="F22" s="20"/>
      <c r="G22" s="21"/>
      <c r="H22" s="12"/>
      <c r="I22" s="12"/>
      <c r="J22" s="12"/>
      <c r="K22" s="12"/>
      <c r="L22" s="12"/>
    </row>
    <row r="23" spans="1:12" s="47" customFormat="1" ht="42" customHeight="1" thickBot="1" x14ac:dyDescent="0.25">
      <c r="A23" s="36"/>
      <c r="B23" s="54"/>
      <c r="C23" s="54"/>
      <c r="D23" s="36"/>
      <c r="E23" s="55"/>
      <c r="F23" s="56"/>
      <c r="G23" s="55"/>
      <c r="H23" s="55"/>
      <c r="I23" s="57"/>
      <c r="K23" s="5" t="s">
        <v>24</v>
      </c>
      <c r="L23" s="2">
        <f>SUMIF(G:G,0%,J:J)</f>
        <v>0</v>
      </c>
    </row>
    <row r="24" spans="1:12" s="47" customFormat="1" ht="29.25" customHeight="1" thickBot="1" x14ac:dyDescent="0.25">
      <c r="A24" s="58" t="s">
        <v>26</v>
      </c>
      <c r="B24" s="59"/>
      <c r="C24" s="59"/>
      <c r="D24" s="59"/>
      <c r="E24" s="59"/>
      <c r="F24" s="59"/>
      <c r="G24" s="59"/>
      <c r="H24" s="59"/>
      <c r="I24" s="59"/>
      <c r="J24" s="60"/>
      <c r="K24" s="9" t="s">
        <v>11</v>
      </c>
      <c r="L24" s="2">
        <f>SUMIF(G:G,5%,J:J)</f>
        <v>0</v>
      </c>
    </row>
    <row r="25" spans="1:12" s="47" customFormat="1" ht="77.25" customHeight="1" x14ac:dyDescent="0.2">
      <c r="A25" s="61" t="s">
        <v>34</v>
      </c>
      <c r="B25" s="61"/>
      <c r="C25" s="61"/>
      <c r="D25" s="61"/>
      <c r="E25" s="61"/>
      <c r="F25" s="61"/>
      <c r="G25" s="61"/>
      <c r="H25" s="61"/>
      <c r="I25" s="61"/>
      <c r="J25" s="61"/>
      <c r="K25" s="5" t="s">
        <v>12</v>
      </c>
      <c r="L25" s="2">
        <f>SUMIF(G:G,19%,J:J)</f>
        <v>0</v>
      </c>
    </row>
    <row r="26" spans="1:12" s="47" customFormat="1" ht="20.25" customHeight="1" x14ac:dyDescent="0.2">
      <c r="A26" s="62"/>
      <c r="B26" s="62"/>
      <c r="C26" s="62"/>
      <c r="D26" s="62"/>
      <c r="E26" s="62"/>
      <c r="F26" s="62"/>
      <c r="G26" s="62"/>
      <c r="H26" s="62"/>
      <c r="I26" s="62"/>
      <c r="J26" s="62"/>
      <c r="K26" s="6" t="s">
        <v>8</v>
      </c>
      <c r="L26" s="3">
        <f>SUM(L23:L25)</f>
        <v>0</v>
      </c>
    </row>
    <row r="27" spans="1:12" s="47" customFormat="1" ht="23.25" customHeight="1" x14ac:dyDescent="0.2">
      <c r="A27" s="62"/>
      <c r="B27" s="62"/>
      <c r="C27" s="62"/>
      <c r="D27" s="62"/>
      <c r="E27" s="62"/>
      <c r="F27" s="62"/>
      <c r="G27" s="62"/>
      <c r="H27" s="62"/>
      <c r="I27" s="62"/>
      <c r="J27" s="62"/>
      <c r="K27" s="7" t="s">
        <v>13</v>
      </c>
      <c r="L27" s="4">
        <f>ROUND(L24*5%,0)</f>
        <v>0</v>
      </c>
    </row>
    <row r="28" spans="1:12" s="47" customFormat="1" x14ac:dyDescent="0.2">
      <c r="A28" s="62"/>
      <c r="B28" s="62"/>
      <c r="C28" s="62"/>
      <c r="D28" s="62"/>
      <c r="E28" s="62"/>
      <c r="F28" s="62"/>
      <c r="G28" s="62"/>
      <c r="H28" s="62"/>
      <c r="I28" s="62"/>
      <c r="J28" s="62"/>
      <c r="K28" s="7" t="s">
        <v>14</v>
      </c>
      <c r="L28" s="2">
        <f>ROUND(L25*19%,0)</f>
        <v>0</v>
      </c>
    </row>
    <row r="29" spans="1:12" s="47" customFormat="1" x14ac:dyDescent="0.2">
      <c r="A29" s="62"/>
      <c r="B29" s="62"/>
      <c r="C29" s="62"/>
      <c r="D29" s="62"/>
      <c r="E29" s="62"/>
      <c r="F29" s="62"/>
      <c r="G29" s="62"/>
      <c r="H29" s="62"/>
      <c r="I29" s="62"/>
      <c r="J29" s="62"/>
      <c r="K29" s="6" t="s">
        <v>15</v>
      </c>
      <c r="L29" s="3">
        <f>SUM(L27:L28)</f>
        <v>0</v>
      </c>
    </row>
    <row r="30" spans="1:12" s="47" customFormat="1" ht="59.25" customHeight="1" x14ac:dyDescent="0.2">
      <c r="A30" s="62"/>
      <c r="B30" s="62"/>
      <c r="C30" s="62"/>
      <c r="D30" s="62"/>
      <c r="E30" s="62"/>
      <c r="F30" s="62"/>
      <c r="G30" s="62"/>
      <c r="H30" s="62"/>
      <c r="I30" s="62"/>
      <c r="J30" s="62"/>
      <c r="K30" s="8" t="s">
        <v>16</v>
      </c>
      <c r="L30" s="3">
        <f>+L26+L29</f>
        <v>0</v>
      </c>
    </row>
    <row r="33" spans="1:3" x14ac:dyDescent="0.25">
      <c r="B33" s="71"/>
      <c r="C33" s="71"/>
    </row>
    <row r="34" spans="1:3" x14ac:dyDescent="0.25">
      <c r="B34" s="71"/>
      <c r="C34" s="71"/>
    </row>
    <row r="35" spans="1:3" ht="15.75" thickBot="1" x14ac:dyDescent="0.3">
      <c r="B35" s="72"/>
      <c r="C35" s="72"/>
    </row>
    <row r="36" spans="1:3" x14ac:dyDescent="0.25">
      <c r="B36" s="63" t="s">
        <v>21</v>
      </c>
      <c r="C36" s="63"/>
    </row>
    <row r="38" spans="1:3" x14ac:dyDescent="0.25">
      <c r="A38" s="64" t="s">
        <v>38</v>
      </c>
    </row>
  </sheetData>
  <sheetProtection algorithmName="SHA-512" hashValue="BDx+34muw3glDCuqiQrhqBsaTA1lX7H3RcX9dc1bApO5osLqeK8AEU1dAw9cHcvuaPcyEeHy3qWmEPjy8+YvRg==" saltValue="hJkWU4SIe3JevPMhf2qvUw==" spinCount="100000" sheet="1" scenarios="1" selectLockedCells="1"/>
  <mergeCells count="31">
    <mergeCell ref="H19:H22"/>
    <mergeCell ref="I19:I22"/>
    <mergeCell ref="J19:J22"/>
    <mergeCell ref="K19:K22"/>
    <mergeCell ref="L19:L22"/>
    <mergeCell ref="A25:J30"/>
    <mergeCell ref="A24:J24"/>
    <mergeCell ref="A9:B9"/>
    <mergeCell ref="B36:C36"/>
    <mergeCell ref="D13:G13"/>
    <mergeCell ref="D15:G15"/>
    <mergeCell ref="F9:G9"/>
    <mergeCell ref="J9:K9"/>
    <mergeCell ref="B33:C35"/>
    <mergeCell ref="B19:B22"/>
    <mergeCell ref="A19:A22"/>
    <mergeCell ref="C19:C22"/>
    <mergeCell ref="D19:D22"/>
    <mergeCell ref="E19:E22"/>
    <mergeCell ref="F19:F22"/>
    <mergeCell ref="G19:G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2021-08-03T14:33:53Z</dcterms:modified>
</cp:coreProperties>
</file>