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mc:AlternateContent xmlns:mc="http://schemas.openxmlformats.org/markup-compatibility/2006">
    <mc:Choice Requires="x15">
      <x15ac:absPath xmlns:x15ac="http://schemas.microsoft.com/office/spreadsheetml/2010/11/ac" url="D:\COMPRAS\2021\CDP N°1159 INSUMOS PRIMEROS AUXILIOS- BIENESTAR U\PUBLICACIÓN\"/>
    </mc:Choice>
  </mc:AlternateContent>
  <xr:revisionPtr revIDLastSave="0" documentId="13_ncr:1_{DB067109-C9DF-4D27-AD54-08C854ECCF60}" xr6:coauthVersionLast="45" xr6:coauthVersionMax="45" xr10:uidLastSave="{00000000-0000-0000-0000-000000000000}"/>
  <bookViews>
    <workbookView xWindow="-120" yWindow="-120" windowWidth="29040" windowHeight="15840" xr2:uid="{00000000-000D-0000-FFFF-FFFF00000000}"/>
  </bookViews>
  <sheets>
    <sheet name="Hoja1" sheetId="1" r:id="rId1"/>
    <sheet name="Hoja2" sheetId="2" state="hidden" r:id="rId2"/>
  </sheets>
  <definedNames>
    <definedName name="_xlnm.Print_Area" localSheetId="0">Hoja1!$A$1:$L$56</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39" i="1" l="1"/>
  <c r="I39" i="1"/>
  <c r="H39" i="1"/>
  <c r="J38" i="1"/>
  <c r="I38" i="1"/>
  <c r="H38" i="1"/>
  <c r="J32" i="1"/>
  <c r="I32" i="1"/>
  <c r="H32" i="1"/>
  <c r="J31" i="1"/>
  <c r="K31" i="1" s="1"/>
  <c r="H31" i="1"/>
  <c r="I31" i="1" s="1"/>
  <c r="J30" i="1"/>
  <c r="K30" i="1" s="1"/>
  <c r="H30" i="1"/>
  <c r="I30" i="1" s="1"/>
  <c r="J29" i="1"/>
  <c r="K29" i="1" s="1"/>
  <c r="H29" i="1"/>
  <c r="I29" i="1" s="1"/>
  <c r="J28" i="1"/>
  <c r="K28" i="1" s="1"/>
  <c r="H28" i="1"/>
  <c r="I28" i="1" s="1"/>
  <c r="J27" i="1"/>
  <c r="K27" i="1" s="1"/>
  <c r="H27" i="1"/>
  <c r="I27" i="1" s="1"/>
  <c r="J26" i="1"/>
  <c r="K26" i="1" s="1"/>
  <c r="H26" i="1"/>
  <c r="I26" i="1" s="1"/>
  <c r="J25" i="1"/>
  <c r="I25" i="1"/>
  <c r="H25" i="1"/>
  <c r="J24" i="1"/>
  <c r="I24" i="1"/>
  <c r="H24" i="1"/>
  <c r="J23" i="1"/>
  <c r="I23" i="1"/>
  <c r="H23" i="1"/>
  <c r="J22" i="1"/>
  <c r="I22" i="1"/>
  <c r="H22" i="1"/>
  <c r="J21" i="1"/>
  <c r="K21" i="1" s="1"/>
  <c r="H21" i="1"/>
  <c r="I21" i="1" s="1"/>
  <c r="L23" i="1" l="1"/>
  <c r="L25" i="1"/>
  <c r="L38" i="1"/>
  <c r="K22" i="1"/>
  <c r="L22" i="1" s="1"/>
  <c r="K23" i="1"/>
  <c r="K24" i="1"/>
  <c r="L24" i="1" s="1"/>
  <c r="K25" i="1"/>
  <c r="K32" i="1"/>
  <c r="L32" i="1" s="1"/>
  <c r="K38" i="1"/>
  <c r="K39" i="1"/>
  <c r="L39" i="1" s="1"/>
  <c r="L31" i="1"/>
  <c r="L30" i="1"/>
  <c r="L29" i="1"/>
  <c r="L28" i="1"/>
  <c r="L27" i="1"/>
  <c r="L26" i="1"/>
  <c r="L21" i="1"/>
  <c r="H20" i="1"/>
  <c r="I20" i="1" s="1"/>
  <c r="J20" i="1"/>
  <c r="K20" i="1" s="1"/>
  <c r="L20" i="1" s="1"/>
  <c r="H33" i="1"/>
  <c r="I33" i="1" s="1"/>
  <c r="J33" i="1"/>
  <c r="K33" i="1" s="1"/>
  <c r="H34" i="1"/>
  <c r="I34" i="1" s="1"/>
  <c r="J34" i="1"/>
  <c r="K34" i="1" s="1"/>
  <c r="L34" i="1" s="1"/>
  <c r="H35" i="1"/>
  <c r="I35" i="1" s="1"/>
  <c r="J35" i="1"/>
  <c r="K35" i="1" s="1"/>
  <c r="L35" i="1" s="1"/>
  <c r="H36" i="1"/>
  <c r="I36" i="1" s="1"/>
  <c r="J36" i="1"/>
  <c r="K36" i="1" s="1"/>
  <c r="H37" i="1"/>
  <c r="I37" i="1" s="1"/>
  <c r="J37" i="1"/>
  <c r="K37" i="1" s="1"/>
  <c r="H40" i="1"/>
  <c r="I40" i="1" s="1"/>
  <c r="J40" i="1"/>
  <c r="K40" i="1" s="1"/>
  <c r="J19" i="1"/>
  <c r="H19" i="1"/>
  <c r="I19" i="1" s="1"/>
  <c r="L33" i="1" l="1"/>
  <c r="L37" i="1"/>
  <c r="K19" i="1"/>
  <c r="L19" i="1" s="1"/>
  <c r="L36" i="1"/>
  <c r="L40" i="1"/>
  <c r="L42" i="1"/>
  <c r="L45" i="1" s="1"/>
  <c r="A20" i="1" l="1"/>
  <c r="L43" i="1" l="1"/>
  <c r="L46" i="1" s="1"/>
  <c r="L41" i="1"/>
  <c r="L47" i="1" l="1"/>
  <c r="L44" i="1"/>
  <c r="L48"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1"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<sst xmlns="http://schemas.openxmlformats.org/spreadsheetml/2006/main" count="83" uniqueCount="64">
  <si>
    <t>MACROPROCESO DE APOYO</t>
  </si>
  <si>
    <t xml:space="preserve">PROCESO GESTIÓN BIENES Y SERVICIOS </t>
  </si>
  <si>
    <r>
      <rPr>
        <b/>
        <sz val="10"/>
        <color theme="1"/>
        <rFont val="Arial"/>
        <family val="2"/>
      </rPr>
      <t xml:space="preserve">FECHA DE ELABORACIÓN:   </t>
    </r>
    <r>
      <rPr>
        <sz val="10"/>
        <color theme="1"/>
        <rFont val="Arial"/>
        <family val="2"/>
      </rPr>
      <t xml:space="preserve">  </t>
    </r>
    <r>
      <rPr>
        <sz val="10"/>
        <color theme="0" tint="-0.34998626667073579"/>
        <rFont val="Arial"/>
        <family val="2"/>
      </rPr>
      <t xml:space="preserve"> AÑO   /   MES   /   DÍA</t>
    </r>
  </si>
  <si>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</si>
  <si>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</si>
  <si>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</si>
  <si>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</si>
  <si>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</si>
  <si>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</si>
  <si>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</si>
  <si>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</si>
  <si>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</si>
  <si>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</si>
  <si>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</si>
  <si>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</si>
  <si>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</si>
  <si>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</si>
  <si>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</si>
  <si>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</si>
  <si>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</si>
  <si>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</si>
  <si>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</si>
  <si>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</si>
  <si>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</si>
  <si>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VALOR NO GRAVADO (TARIFA 0)</t>
  </si>
  <si>
    <t>UNIDAD DE MEDIDA</t>
  </si>
  <si>
    <t>ASPECTOS OBLIGATORIOS A TENER EN CUENTA</t>
  </si>
  <si>
    <t xml:space="preserve">PORCENTAJE DE IVA </t>
  </si>
  <si>
    <t>COTIZACIÓN PARA PROCESOS DE BIENES Y/O SERVICIOS</t>
  </si>
  <si>
    <t>TIPO DE CONTRIBUYENTE
 (Seleccione una de las siguientes opciones)</t>
  </si>
  <si>
    <t>VERSIÓN: 1</t>
  </si>
  <si>
    <t>VIGENCIA: 2021-05-24</t>
  </si>
  <si>
    <t>PÁGINA: 1 de 1</t>
  </si>
  <si>
    <t xml:space="preserve">ÍTEM </t>
  </si>
  <si>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 xml:space="preserve">NOTA 4: </t>
    </r>
    <r>
      <rPr>
        <sz val="10"/>
        <color theme="1"/>
        <rFont val="Arial"/>
        <family val="2"/>
      </rPr>
      <t xml:space="preserve">Los productos y servicios ofertados por la persona naturales  </t>
    </r>
    <r>
      <rPr>
        <b/>
        <sz val="10"/>
        <color theme="1"/>
        <rFont val="Arial"/>
        <family val="2"/>
      </rPr>
      <t>NO RESPONSABLES DE IVA</t>
    </r>
    <r>
      <rPr>
        <sz val="10"/>
        <color theme="1"/>
        <rFont val="Arial"/>
        <family val="2"/>
      </rPr>
      <t xml:space="preserve">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el ABSr097 que soporta la cotización.                                                                                                                                                                                                                                                                </t>
    </r>
    <r>
      <rPr>
        <b/>
        <sz val="10"/>
        <color theme="1"/>
        <rFont val="Arial"/>
        <family val="2"/>
      </rPr>
      <t xml:space="preserve">NOTA 9: </t>
    </r>
    <r>
      <rPr>
        <sz val="10"/>
        <color theme="1"/>
        <rFont val="Arial"/>
        <family val="2"/>
      </rPr>
      <t>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t>
    </r>
    <r>
      <rPr>
        <b/>
        <sz val="10"/>
        <color theme="1"/>
        <rFont val="Arial"/>
        <family val="2"/>
      </rPr>
      <t xml:space="preserve">                                                                                                                                                                                                                                                           
NOTA 10: </t>
    </r>
    <r>
      <rPr>
        <sz val="10"/>
        <color theme="1"/>
        <rFont val="Arial"/>
        <family val="2"/>
      </rPr>
      <t xml:space="preserve">Señor cotizante recuerde revisar el </t>
    </r>
    <r>
      <rPr>
        <b/>
        <sz val="10"/>
        <color theme="1"/>
        <rFont val="Arial"/>
        <family val="2"/>
      </rPr>
      <t>ABSr097</t>
    </r>
    <r>
      <rPr>
        <sz val="10"/>
        <color theme="1"/>
        <rFont val="Arial"/>
        <family val="2"/>
      </rPr>
      <t xml:space="preserve"> en su totalidad y tener en cuenta todas las condiciones establecidas para la presentación de la cotización.
</t>
    </r>
    <r>
      <rPr>
        <b/>
        <sz val="10"/>
        <color theme="1"/>
        <rFont val="Arial"/>
        <family val="2"/>
      </rPr>
      <t xml:space="preserve">
</t>
    </r>
  </si>
  <si>
    <t>CÓDIGO: ABSr125</t>
  </si>
  <si>
    <t>32.1</t>
  </si>
  <si>
    <t>AGUA ESTERIL X 500 ML, solución esterilizada de agua pirógena, presentación en bolsa x 500 ml. Fecha de vencimiento mayor a 2 años. Con registro sanitario</t>
  </si>
  <si>
    <t>ALCOHOL ANTISEPTICO X GALÓN. DE USO EXTERNO, alcohol etílico, desnaturalizante. Fecha de vencimiento mayor a 2 años. Con registro sanitario.</t>
  </si>
  <si>
    <t>ALCOHOLSUPERFICIES, ANTIBACTERIAL PARA INSTRUMENTAL Y EQUIPOS, POR 240 ML al 80%, antibacterial grado hospitalario, de instrumental odontológico, nocorrosivo. Fecha de vencimiento mayor a 2 años. Conregistro sanitario.</t>
  </si>
  <si>
    <t>BATA DESECHABLE paquete x 10 unidades, manga larga con puño resorte, cierre para colocación, brinda protección de microorganismo e infecciones presentes en fluidos, hipoalergénica confortable y durable. - Material SMS 35gr - Colores AZUL - Presentación paquete por 10 unidades</t>
  </si>
  <si>
    <t>BOLSAS PARA DESECHOS HOSPITALARIOS MEDIANAS DE 50 X 60,  COLOR GRIS, PAQUETE X 100 UNIDADES, material polietileno, resistentes, buena resistencia térmica y química.</t>
  </si>
  <si>
    <t>BOLSAS PARA DE SECHOS HOSPITALARIOS MEDIANAS DE 50 X 60, COLOR ROJA, PAQUETE X 100 UNIDADES, material polietileno, resistentes, buena resistencia térmica y química.</t>
  </si>
  <si>
    <t>Desinfectante de áreas y superficies, nivel bajo. Galón por 3850 ml. Principios activos: amonios cuaternarios de quinta generación, proteasa, alcohol y detergentes. Desinfección de Áreas: Escupideras– Unidades- Paredes- Pisos– Sanitarios–Camillas-Mesas de procedimientos- Dispositivos termosensibles - Contenedores de basura – Barandas. Usos: Consultorio Odontológico - Instituciones de salud – Hospitales - Centros de Salud – etc. Fecha de vencimiento mayor a 2 años. Con registro sanitario.</t>
  </si>
  <si>
    <t>FUNDA DESECHABLE PARA ALMOHADA DE 70 CMS X 50 CMS, PAQUETE X 10 UNIDADES, en polipropileno, desechable, impermeable a la penetración de líquidos y fluidos.</t>
  </si>
  <si>
    <t>GEL ANTIBACTERIAL ALCOHOL GLICERINADO PARA MANOS X GALON al 65% Compuesto orgánico de dispersión y disolución rápida, libre de fenoles, libre de perfume, que no requiera enjuague, altamente estabilizado, para el tratamiento y la desinfección de manos. Registro sanitario, vencimiento mayor a 2 años</t>
  </si>
  <si>
    <t>GUANTES DE NITRILO X 100 UDS TALLA L, 100% en nitrilo, libres de talco, mayor calibre, óptima sensibilidad, alta resistencia, preferiblemente color azul o morado. Fecha de vencimiento mayor a 2 años. Con registro sanitario.</t>
  </si>
  <si>
    <t>KIT FONENDOSCOPIO TENSIÓMETRO MANUAL, con hoja de vida del equipo biomédico y  con certificado de calibración del mismo. Con Garantia minima de un (01) año. De marca reconocida. *1 tensiómetro manual aneroide. *1 fonendoscopio tipo rappaport doble manguera de 3 servicios (adulto, pediátrico y neonatal), *1 brazalete impermeable en nylon con cierre de velcro Y 1 cámara completa en látex. *1 pera con válvula liberadora de aire Y 1 set de accesorios, *1 llave de ajuste rápido para manómetro *1 estuche en nylon.</t>
  </si>
  <si>
    <t>RIFAMICINA SPRAY X 20 ML, solución tópica al 1% para heridas, frasco en spray. Fecha de vencimiento mayor a 2 años. Con registro sanitario. De marca reconocida</t>
  </si>
  <si>
    <t>SABANA RESORTADA Y/O CON TIRAS E AMARRE, AJUSTABLE AZUL QUIRURGICO DESECHABLE PARA CAMILLA DE 2 MTS X 1</t>
  </si>
  <si>
    <t>TAPABOCAS DESECHABLE DOBLE FILTRO CON AJUSTE NASAL X 50 UDS cada Unidad de tapabocas debe venir en empaque individual. Con registro sanitario.</t>
  </si>
  <si>
    <t>TERMÓMETRO CON SENSOR INFRARROJO DE  ALTA PRECISIÓN MODELO GF-Z99Y estable y confiable. - Buena adaptabilidad a la temperatura ambiente, capaz de  utilizarse normalmente en entornos complicados. Que conste de sensor infrarrojo, microprocesador, memoria, alimentación, componente electroacústico, pantalla LCD y  carcasa. *Pantalla LCD de gran tamaño, alto brillo de fondo, la pantalla que se vea claramente * Dos unidades (° C y ° F) para su opción. * Apagado automático - ahorro de energia. * Manual. * Tarjeta de garantía (mínimo de un año). * Hoja de vida y calibración del equipo. * Registro Invima - aval del Invima. De marca Reconocida.</t>
  </si>
  <si>
    <t>TOALLAS DOBLADAS EN Z POR 150 UDS. Desechables ecológicas en empaque plástico transparente.</t>
  </si>
  <si>
    <t>UNIDAD</t>
  </si>
  <si>
    <t>PAQUETE</t>
  </si>
  <si>
    <t>GALON</t>
  </si>
  <si>
    <t>CAJA</t>
  </si>
  <si>
    <t>DISPENSADOR APTO PARA JABON, ALCOHOL, GEL ANTIBACTERIAL, CREMAS Y CUALQUIER OTRO TIPO DE LIQUIDO NO ABRASIVO. -Capacidad de 500 ml funcional para dosificar toda clase de líquidos no abrasivos como: Jabón líquido, champú, Gel Antibacterial, Alcohol, cremas corporales entre otros -Válvula patentada anti goteo que permite el ahorro de liquidos -En polímero de alto impacto (base y tapa), y cristal de alta densidad en el contenedor. -Contenedor con capacidad de 500 ml (Ver IMAGEN)</t>
  </si>
  <si>
    <t>32.1-41.1</t>
  </si>
  <si>
    <t>BOLSAS PARA DESECHOSHOSPITALARIOS MEDIANASDE50X60, COLORVERDE, PAQUETEX100UNIDADES,material polietileno, resistentes, buena resistencia térmica y química.</t>
  </si>
  <si>
    <t>GUANTES DE NITRILO X 100 UDS TALLA M, 100% en nitrilo, libres de talco, mayor calibre, óptima sensibilidad, alta resistencia, preferiblemente color azul o morado. Fecha de vencimiento mayor a 2 años. Con registro sanitario.</t>
  </si>
  <si>
    <t>GUANTES DE NITRILO X 100 UDS TALLA S,  100% en nitrilo, libres de talco, mayor calibre, óptima sensibilidad, alta resistencia, preferiblemente color azul o morado. Fecha de vencimiento mayor a 2 años. Con registro sanitario.</t>
  </si>
  <si>
    <t>TRAJE TIVEK PROTECCIÓN QUIMICA Y BIOLOGICA COLOR BLANCO TALLA M - ANTIFLUIDO * Impermeabilidad y resistencia óptima. * Costuras cosidas externas que ofrecen una excelente protección del exterior hacia el interior. *Entrepierna de 3 piezas y un buen ajuste de la prenda al cuerpo por el elástico de la cintura. * Cremallera tyvek protegida con una solapa, elásticos en puños y tobillos y apertura facial con elástico. * Color blanco, talla M</t>
  </si>
  <si>
    <t>CARETA FACIAL CON VISCERA PROTECTORA NO DESECHABLE, Dispositivo diseñado para proteger el rostro de salpicaduras de agua, saliva, sangre y cuerpos extraños generados en procedimientos. * Visor * Material: Base: Polipropileno Visor: PET * Sujeción: Tipo Gorra pp * Largo: 230 mm - Ancho:194 mm * Versátil y fácil de manipular. * Visión libre de distorsiones. * Alta resistencia al impacto.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</si>
</sst>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_-;\-* #,##0_-;_-* &quot;-&quot;_-;_-@_-"/>
    <numFmt numFmtId="165" formatCode="_-* #,##0.00_-;\-* #,##0.00_-;_-* &quot;-&quot;??_-;_-@_-"/>
  </numFmts>
  <fonts count="14"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9"/>
      <color theme="1"/>
      <name val="Arial"/>
      <family val="2"/>
    </font>
  </fonts>
  <fills count="5">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theme="0" tint="-4.9989318521683403E-2"/>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s>
  <cellStyleXfs count="5">
    <xf numFmtId="0" fontId="0" fillId="0" borderId="0"/>
    <xf numFmtId="9" fontId="5" fillId="0" borderId="0" applyFont="0" applyFill="0" applyBorder="0" applyAlignment="0" applyProtection="0"/>
    <xf numFmtId="164"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cellStyleXfs>
  <cellXfs count="63">
    <xf numFmtId="0" fontId="0" fillId="0" borderId="0" xfId="0"/>
    <xf numFmtId="165" fontId="3" fillId="0" borderId="1" xfId="3" applyFont="1" applyFill="1" applyBorder="1" applyAlignment="1" applyProtection="1">
      <alignment horizontal="center" vertical="center"/>
      <protection hidden="1"/>
    </xf>
    <xf numFmtId="165" fontId="3" fillId="0" borderId="1" xfId="3" applyFont="1" applyFill="1" applyBorder="1" applyAlignment="1" applyProtection="1">
      <alignment vertical="center"/>
      <protection hidden="1"/>
    </xf>
    <xf numFmtId="9" fontId="0" fillId="0" borderId="0" xfId="1" applyFont="1"/>
    <xf numFmtId="165" fontId="3" fillId="0" borderId="1" xfId="4" applyFont="1" applyBorder="1" applyProtection="1">
      <protection hidden="1"/>
    </xf>
    <xf numFmtId="165" fontId="6" fillId="0" borderId="1" xfId="4" applyFont="1" applyBorder="1" applyProtection="1">
      <protection hidden="1"/>
    </xf>
    <xf numFmtId="165" fontId="3" fillId="0" borderId="1" xfId="4" applyFont="1" applyFill="1" applyBorder="1" applyProtection="1">
      <protection hidden="1"/>
    </xf>
    <xf numFmtId="0" fontId="3" fillId="0" borderId="3" xfId="0" applyFont="1" applyFill="1" applyBorder="1" applyAlignment="1" applyProtection="1">
      <alignment horizontal="center" vertical="center"/>
    </xf>
    <xf numFmtId="165" fontId="3" fillId="0" borderId="1" xfId="3" applyFont="1" applyBorder="1" applyAlignment="1" applyProtection="1">
      <alignment horizontal="center" vertical="center" wrapText="1"/>
      <protection hidden="1"/>
    </xf>
    <xf numFmtId="165" fontId="6" fillId="0" borderId="1" xfId="3" applyFont="1" applyBorder="1" applyAlignment="1" applyProtection="1">
      <alignment horizontal="center" vertical="center"/>
      <protection hidden="1"/>
    </xf>
    <xf numFmtId="165" fontId="3" fillId="0" borderId="1" xfId="3" applyFont="1" applyBorder="1" applyAlignment="1" applyProtection="1">
      <alignment horizontal="center" vertical="center"/>
      <protection hidden="1"/>
    </xf>
    <xf numFmtId="165" fontId="6" fillId="0" borderId="1" xfId="3" applyFont="1" applyBorder="1" applyAlignment="1" applyProtection="1">
      <alignment horizontal="center" vertical="center" wrapText="1"/>
      <protection hidden="1"/>
    </xf>
    <xf numFmtId="165" fontId="3" fillId="0" borderId="6" xfId="3" applyFont="1" applyBorder="1" applyAlignment="1" applyProtection="1">
      <alignment horizontal="center" vertical="center" wrapText="1"/>
      <protection hidden="1"/>
    </xf>
    <xf numFmtId="0" fontId="3" fillId="4" borderId="3" xfId="0" applyFont="1" applyFill="1" applyBorder="1" applyAlignment="1" applyProtection="1">
      <alignment horizontal="left" vertical="center" wrapText="1"/>
      <protection locked="0"/>
    </xf>
    <xf numFmtId="165" fontId="12" fillId="4" borderId="1" xfId="3" applyFont="1" applyFill="1" applyBorder="1" applyAlignment="1" applyProtection="1">
      <alignment horizontal="center" vertical="center"/>
      <protection locked="0"/>
    </xf>
    <xf numFmtId="9" fontId="3" fillId="4" borderId="1" xfId="1" applyFont="1" applyFill="1" applyBorder="1" applyAlignment="1" applyProtection="1">
      <alignment horizontal="center" vertical="center"/>
      <protection locked="0"/>
    </xf>
    <xf numFmtId="0" fontId="1" fillId="2" borderId="0" xfId="0" applyFont="1" applyFill="1" applyProtection="1"/>
    <xf numFmtId="0" fontId="1" fillId="2" borderId="0" xfId="0" applyFont="1" applyFill="1" applyAlignment="1" applyProtection="1">
      <alignment horizontal="center"/>
    </xf>
    <xf numFmtId="0" fontId="0" fillId="2" borderId="0" xfId="0" applyFill="1" applyProtection="1"/>
    <xf numFmtId="0" fontId="3" fillId="2" borderId="0" xfId="0" applyFont="1" applyFill="1" applyProtection="1"/>
    <xf numFmtId="0" fontId="3" fillId="2" borderId="0" xfId="0" applyFont="1" applyFill="1" applyBorder="1" applyAlignment="1" applyProtection="1">
      <alignment horizontal="left"/>
    </xf>
    <xf numFmtId="0" fontId="9" fillId="2" borderId="1" xfId="0" applyFont="1" applyFill="1" applyBorder="1" applyAlignment="1" applyProtection="1">
      <alignment vertical="center"/>
    </xf>
    <xf numFmtId="0" fontId="9" fillId="2" borderId="4" xfId="0" applyFont="1" applyFill="1" applyBorder="1" applyAlignment="1" applyProtection="1">
      <alignment vertical="center"/>
    </xf>
    <xf numFmtId="0" fontId="6" fillId="2" borderId="0" xfId="0" applyFont="1" applyFill="1" applyBorder="1" applyAlignment="1" applyProtection="1">
      <alignment horizontal="left"/>
    </xf>
    <xf numFmtId="0" fontId="9" fillId="2" borderId="0" xfId="0" applyFont="1" applyFill="1" applyBorder="1" applyAlignment="1" applyProtection="1">
      <alignment horizontal="left"/>
    </xf>
    <xf numFmtId="0" fontId="1" fillId="2" borderId="0" xfId="0" applyFont="1" applyFill="1" applyBorder="1" applyAlignment="1" applyProtection="1">
      <alignment horizontal="left"/>
    </xf>
    <xf numFmtId="0" fontId="3" fillId="2" borderId="0" xfId="0" applyFont="1" applyFill="1" applyBorder="1" applyAlignment="1" applyProtection="1">
      <alignment horizontal="center" vertical="center"/>
    </xf>
    <xf numFmtId="0" fontId="1" fillId="2" borderId="0" xfId="0" applyFont="1" applyFill="1" applyAlignment="1" applyProtection="1">
      <alignment horizontal="left"/>
    </xf>
    <xf numFmtId="0" fontId="8" fillId="3" borderId="1" xfId="0" applyFont="1" applyFill="1" applyBorder="1" applyAlignment="1" applyProtection="1">
      <alignment horizontal="center" vertical="center" wrapText="1"/>
    </xf>
    <xf numFmtId="165" fontId="8" fillId="3" borderId="1" xfId="3" applyFont="1" applyFill="1" applyBorder="1" applyAlignment="1" applyProtection="1">
      <alignment horizontal="center" vertical="center" wrapText="1"/>
    </xf>
    <xf numFmtId="0" fontId="0" fillId="2" borderId="0" xfId="0" applyFill="1" applyAlignment="1" applyProtection="1">
      <alignment vertical="center"/>
    </xf>
    <xf numFmtId="0" fontId="13" fillId="0" borderId="20" xfId="0" applyFont="1" applyBorder="1" applyAlignment="1" applyProtection="1">
      <alignment wrapText="1"/>
    </xf>
    <xf numFmtId="0" fontId="1" fillId="0" borderId="20" xfId="0" applyFont="1" applyBorder="1" applyAlignment="1" applyProtection="1">
      <alignment horizontal="center" vertical="center" wrapText="1"/>
    </xf>
    <xf numFmtId="0" fontId="3" fillId="2" borderId="0" xfId="0" applyFont="1" applyFill="1" applyBorder="1" applyAlignment="1" applyProtection="1">
      <alignment horizontal="left" vertical="center" wrapText="1"/>
    </xf>
    <xf numFmtId="165" fontId="3" fillId="2" borderId="0" xfId="3" applyFont="1" applyFill="1" applyBorder="1" applyAlignment="1" applyProtection="1">
      <alignment horizontal="center" vertical="center"/>
    </xf>
    <xf numFmtId="9" fontId="3" fillId="2" borderId="0" xfId="1" applyFont="1" applyFill="1" applyBorder="1" applyAlignment="1" applyProtection="1">
      <alignment horizontal="center" vertical="center"/>
    </xf>
    <xf numFmtId="0" fontId="3" fillId="2" borderId="0" xfId="0" applyFont="1" applyFill="1" applyAlignment="1" applyProtection="1">
      <alignment vertical="center"/>
    </xf>
    <xf numFmtId="0" fontId="3" fillId="0" borderId="0" xfId="0" applyFont="1" applyAlignment="1" applyProtection="1">
      <alignment vertical="center"/>
    </xf>
    <xf numFmtId="0" fontId="1" fillId="2" borderId="7" xfId="0" applyFont="1" applyFill="1" applyBorder="1" applyAlignment="1" applyProtection="1">
      <alignment horizontal="center" vertical="center" wrapText="1"/>
      <protection locked="0"/>
    </xf>
    <xf numFmtId="0" fontId="3" fillId="0" borderId="3" xfId="0" applyFont="1" applyBorder="1" applyAlignment="1" applyProtection="1">
      <alignment horizontal="left" vertical="center" wrapText="1"/>
    </xf>
    <xf numFmtId="0" fontId="3" fillId="0" borderId="1" xfId="0" applyFont="1" applyBorder="1" applyAlignment="1" applyProtection="1">
      <alignment horizontal="left" vertical="center" wrapText="1"/>
    </xf>
    <xf numFmtId="0" fontId="6" fillId="2" borderId="17" xfId="0" applyFont="1" applyFill="1" applyBorder="1" applyAlignment="1" applyProtection="1">
      <alignment horizontal="center" vertical="center"/>
    </xf>
    <xf numFmtId="0" fontId="6" fillId="2" borderId="18" xfId="0" applyFont="1" applyFill="1" applyBorder="1" applyAlignment="1" applyProtection="1">
      <alignment horizontal="center" vertical="center"/>
    </xf>
    <xf numFmtId="0" fontId="6" fillId="2" borderId="19" xfId="0" applyFont="1" applyFill="1" applyBorder="1" applyAlignment="1" applyProtection="1">
      <alignment horizontal="center" vertical="center"/>
    </xf>
    <xf numFmtId="0" fontId="3" fillId="2" borderId="1" xfId="0" applyFont="1" applyFill="1" applyBorder="1" applyAlignment="1" applyProtection="1">
      <alignment horizontal="left"/>
      <protection locked="0"/>
    </xf>
    <xf numFmtId="0" fontId="9" fillId="2" borderId="15" xfId="0" applyFont="1" applyFill="1" applyBorder="1" applyAlignment="1" applyProtection="1">
      <alignment horizontal="center"/>
    </xf>
    <xf numFmtId="0" fontId="8" fillId="3" borderId="4" xfId="0" applyFont="1" applyFill="1" applyBorder="1" applyAlignment="1" applyProtection="1">
      <alignment horizontal="center" vertical="center" wrapText="1"/>
    </xf>
    <xf numFmtId="0" fontId="8" fillId="3" borderId="5" xfId="0" applyFont="1" applyFill="1" applyBorder="1" applyAlignment="1" applyProtection="1">
      <alignment horizontal="center" vertical="center" wrapText="1"/>
    </xf>
    <xf numFmtId="0" fontId="8" fillId="3" borderId="14" xfId="0" applyFont="1" applyFill="1" applyBorder="1" applyAlignment="1" applyProtection="1">
      <alignment horizontal="center" vertical="center" wrapText="1"/>
    </xf>
    <xf numFmtId="0" fontId="6" fillId="2" borderId="4"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6" xfId="0" applyFont="1" applyFill="1" applyBorder="1" applyAlignment="1" applyProtection="1">
      <alignment horizontal="center"/>
      <protection locked="0"/>
    </xf>
    <xf numFmtId="0" fontId="2" fillId="0" borderId="2" xfId="0" applyFont="1" applyBorder="1" applyAlignment="1" applyProtection="1">
      <alignment vertical="top" wrapText="1"/>
    </xf>
    <xf numFmtId="0" fontId="4" fillId="0" borderId="1" xfId="0" applyFont="1" applyBorder="1" applyAlignment="1" applyProtection="1">
      <alignment horizontal="center" vertical="center" wrapText="1"/>
    </xf>
    <xf numFmtId="0" fontId="8" fillId="3" borderId="8" xfId="0" applyFont="1" applyFill="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8" fillId="3" borderId="10"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2" xfId="0" applyFont="1" applyFill="1" applyBorder="1" applyAlignment="1" applyProtection="1">
      <alignment horizontal="center" vertical="center" wrapText="1"/>
    </xf>
    <xf numFmtId="0" fontId="8" fillId="3" borderId="13" xfId="0" applyFont="1" applyFill="1" applyBorder="1" applyAlignment="1" applyProtection="1">
      <alignment horizontal="center" vertical="center" wrapText="1"/>
    </xf>
  </cellXfs>
  <cellStyles count="5">
    <cellStyle name="Millares" xfId="4" builtinId="3"/>
    <cellStyle name="Millares [0] 2" xfId="2" xr:uid="{00000000-0005-0000-0000-000001000000}"/>
    <cellStyle name="Millares 2" xfId="3" xr:uid="{00000000-0005-0000-0000-000002000000}"/>
    <cellStyle name="Normal" xfId="0" builtinId="0"/>
    <cellStyle name="Porcentaje" xfId="1" builtinId="5"/>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1</xdr:col>
      <xdr:colOff>1219200</xdr:colOff>
      <xdr:row>27</xdr:row>
      <xdr:rowOff>19050</xdr:rowOff>
    </xdr:from>
    <xdr:to>
      <xdr:col>1</xdr:col>
      <xdr:colOff>1889719</xdr:colOff>
      <xdr:row>27</xdr:row>
      <xdr:rowOff>923925</xdr:rowOff>
    </xdr:to>
    <xdr:pic>
      <xdr:nvPicPr>
        <xdr:cNvPr id="3" name="Imagen 2">
          <a:extLst>
            <a:ext uri="{FF2B5EF4-FFF2-40B4-BE49-F238E27FC236}">
              <a16:creationId xmlns:a16="http://schemas.microsoft.com/office/drawing/2014/main" id="{0E0C3B32-C41E-4713-A253-9055E4D5228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3575" y="11334750"/>
          <a:ext cx="670519" cy="904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56"/>
  <sheetViews>
    <sheetView tabSelected="1" topLeftCell="A46" zoomScale="70" zoomScaleNormal="70" zoomScaleSheetLayoutView="90" zoomScalePageLayoutView="55" workbookViewId="0">
      <selection activeCell="B51" sqref="B51:C53"/>
    </sheetView>
  </sheetViews>
  <sheetFormatPr baseColWidth="10" defaultRowHeight="15" x14ac:dyDescent="0.25"/>
  <cols>
    <col min="1" max="1" width="10.7109375" style="16" customWidth="1"/>
    <col min="2" max="2" width="56.5703125" style="16" customWidth="1"/>
    <col min="3" max="3" width="24.42578125" style="16" customWidth="1"/>
    <col min="4" max="4" width="13.28515625" style="16" customWidth="1"/>
    <col min="5" max="6" width="15" style="16" customWidth="1"/>
    <col min="7" max="7" width="19.85546875" style="16" customWidth="1"/>
    <col min="8" max="8" width="15" style="16" customWidth="1"/>
    <col min="9" max="9" width="15" style="18" customWidth="1"/>
    <col min="10" max="10" width="16.7109375" style="18" customWidth="1"/>
    <col min="11" max="11" width="20.140625" style="18" customWidth="1"/>
    <col min="12" max="12" width="21.7109375" style="18" customWidth="1"/>
    <col min="13" max="16384" width="11.42578125" style="18"/>
  </cols>
  <sheetData>
    <row r="1" spans="1:12" x14ac:dyDescent="0.25">
      <c r="F1" s="17"/>
    </row>
    <row r="2" spans="1:12" ht="15.75" customHeight="1" x14ac:dyDescent="0.25">
      <c r="A2" s="55"/>
      <c r="B2" s="56" t="s">
        <v>0</v>
      </c>
      <c r="C2" s="56"/>
      <c r="D2" s="56"/>
      <c r="E2" s="56"/>
      <c r="F2" s="56"/>
      <c r="G2" s="56"/>
      <c r="H2" s="56"/>
      <c r="I2" s="56"/>
      <c r="J2" s="56"/>
      <c r="K2" s="56" t="s">
        <v>35</v>
      </c>
      <c r="L2" s="56"/>
    </row>
    <row r="3" spans="1:12" ht="15.75" customHeight="1" x14ac:dyDescent="0.25">
      <c r="A3" s="55"/>
      <c r="B3" s="56" t="s">
        <v>1</v>
      </c>
      <c r="C3" s="56"/>
      <c r="D3" s="56"/>
      <c r="E3" s="56"/>
      <c r="F3" s="56"/>
      <c r="G3" s="56"/>
      <c r="H3" s="56"/>
      <c r="I3" s="56"/>
      <c r="J3" s="56"/>
      <c r="K3" s="56" t="s">
        <v>30</v>
      </c>
      <c r="L3" s="56"/>
    </row>
    <row r="4" spans="1:12" ht="16.5" customHeight="1" x14ac:dyDescent="0.25">
      <c r="A4" s="55"/>
      <c r="B4" s="56" t="s">
        <v>28</v>
      </c>
      <c r="C4" s="56"/>
      <c r="D4" s="56"/>
      <c r="E4" s="56"/>
      <c r="F4" s="56"/>
      <c r="G4" s="56"/>
      <c r="H4" s="56"/>
      <c r="I4" s="56"/>
      <c r="J4" s="56"/>
      <c r="K4" s="56" t="s">
        <v>31</v>
      </c>
      <c r="L4" s="56"/>
    </row>
    <row r="5" spans="1:12" ht="15" customHeight="1" x14ac:dyDescent="0.25">
      <c r="A5" s="55"/>
      <c r="B5" s="56"/>
      <c r="C5" s="56"/>
      <c r="D5" s="56"/>
      <c r="E5" s="56"/>
      <c r="F5" s="56"/>
      <c r="G5" s="56"/>
      <c r="H5" s="56"/>
      <c r="I5" s="56"/>
      <c r="J5" s="56"/>
      <c r="K5" s="56" t="s">
        <v>32</v>
      </c>
      <c r="L5" s="56"/>
    </row>
    <row r="7" spans="1:12" x14ac:dyDescent="0.25">
      <c r="A7" s="19" t="s">
        <v>36</v>
      </c>
    </row>
    <row r="8" spans="1:12" x14ac:dyDescent="0.25">
      <c r="A8" s="19"/>
    </row>
    <row r="9" spans="1:12" ht="25.5" customHeight="1" x14ac:dyDescent="0.25">
      <c r="A9" s="44" t="s">
        <v>2</v>
      </c>
      <c r="B9" s="44"/>
      <c r="C9" s="20"/>
      <c r="E9" s="21" t="s">
        <v>22</v>
      </c>
      <c r="F9" s="49"/>
      <c r="G9" s="50"/>
      <c r="I9" s="22" t="s">
        <v>17</v>
      </c>
      <c r="J9" s="51"/>
      <c r="K9" s="52"/>
    </row>
    <row r="10" spans="1:12" ht="15.75" thickBot="1" x14ac:dyDescent="0.3">
      <c r="A10" s="20"/>
      <c r="B10" s="20"/>
      <c r="C10" s="20"/>
      <c r="E10" s="23"/>
      <c r="F10" s="23"/>
      <c r="G10" s="23"/>
      <c r="I10" s="24"/>
      <c r="J10" s="25"/>
      <c r="K10" s="25"/>
    </row>
    <row r="11" spans="1:12" ht="30.75" customHeight="1" thickBot="1" x14ac:dyDescent="0.3">
      <c r="A11" s="57" t="s">
        <v>29</v>
      </c>
      <c r="B11" s="58"/>
      <c r="C11" s="26"/>
      <c r="D11" s="46" t="s">
        <v>18</v>
      </c>
      <c r="E11" s="47"/>
      <c r="F11" s="47"/>
      <c r="G11" s="48"/>
      <c r="H11" s="38"/>
      <c r="I11" s="24"/>
    </row>
    <row r="12" spans="1:12" ht="15.75" thickBot="1" x14ac:dyDescent="0.3">
      <c r="A12" s="59"/>
      <c r="B12" s="60"/>
      <c r="C12" s="26"/>
      <c r="D12" s="27"/>
      <c r="E12" s="23"/>
      <c r="F12" s="23"/>
      <c r="G12" s="23"/>
      <c r="I12" s="24"/>
    </row>
    <row r="13" spans="1:12" ht="30" customHeight="1" thickBot="1" x14ac:dyDescent="0.3">
      <c r="A13" s="59"/>
      <c r="B13" s="60"/>
      <c r="C13" s="26"/>
      <c r="D13" s="46" t="s">
        <v>19</v>
      </c>
      <c r="E13" s="47"/>
      <c r="F13" s="47"/>
      <c r="G13" s="48"/>
      <c r="H13" s="38"/>
      <c r="I13" s="24"/>
    </row>
    <row r="14" spans="1:12" ht="18.75" customHeight="1" thickBot="1" x14ac:dyDescent="0.3">
      <c r="A14" s="59"/>
      <c r="B14" s="60"/>
      <c r="C14" s="26"/>
      <c r="E14" s="23"/>
      <c r="F14" s="23"/>
      <c r="G14" s="23"/>
      <c r="I14" s="24"/>
    </row>
    <row r="15" spans="1:12" ht="24" customHeight="1" thickBot="1" x14ac:dyDescent="0.3">
      <c r="A15" s="61"/>
      <c r="B15" s="62"/>
      <c r="C15" s="26"/>
      <c r="D15" s="46" t="s">
        <v>23</v>
      </c>
      <c r="E15" s="47"/>
      <c r="F15" s="47"/>
      <c r="G15" s="48"/>
      <c r="H15" s="38"/>
      <c r="I15" s="24"/>
      <c r="J15" s="25"/>
      <c r="K15" s="25"/>
    </row>
    <row r="16" spans="1:12" x14ac:dyDescent="0.25">
      <c r="A16" s="20"/>
      <c r="B16" s="20"/>
      <c r="C16" s="20"/>
      <c r="E16" s="23"/>
      <c r="F16" s="23"/>
      <c r="G16" s="23"/>
      <c r="I16" s="24"/>
      <c r="J16" s="25"/>
      <c r="K16" s="25"/>
    </row>
    <row r="18" spans="1:12" s="30" customFormat="1" ht="25.5" x14ac:dyDescent="0.25">
      <c r="A18" s="28" t="s">
        <v>33</v>
      </c>
      <c r="B18" s="28" t="s">
        <v>3</v>
      </c>
      <c r="C18" s="28" t="s">
        <v>20</v>
      </c>
      <c r="D18" s="28" t="s">
        <v>4</v>
      </c>
      <c r="E18" s="28" t="s">
        <v>25</v>
      </c>
      <c r="F18" s="29" t="s">
        <v>5</v>
      </c>
      <c r="G18" s="29" t="s">
        <v>27</v>
      </c>
      <c r="H18" s="29" t="s">
        <v>6</v>
      </c>
      <c r="I18" s="29" t="s">
        <v>7</v>
      </c>
      <c r="J18" s="29" t="s">
        <v>8</v>
      </c>
      <c r="K18" s="29" t="s">
        <v>9</v>
      </c>
      <c r="L18" s="29" t="s">
        <v>10</v>
      </c>
    </row>
    <row r="19" spans="1:12" s="30" customFormat="1" ht="42.75" customHeight="1" x14ac:dyDescent="0.2">
      <c r="A19" s="7">
        <v>1</v>
      </c>
      <c r="B19" s="31" t="s">
        <v>37</v>
      </c>
      <c r="C19" s="13"/>
      <c r="D19" s="32">
        <v>40</v>
      </c>
      <c r="E19" s="32" t="s">
        <v>53</v>
      </c>
      <c r="F19" s="14">
        <v>0</v>
      </c>
      <c r="G19" s="15">
        <v>0</v>
      </c>
      <c r="H19" s="1">
        <f>+ROUND(F19*G19,0)</f>
        <v>0</v>
      </c>
      <c r="I19" s="1">
        <f>ROUND(F19+H19,0)</f>
        <v>0</v>
      </c>
      <c r="J19" s="1">
        <f>ROUND(F19*D19,0)</f>
        <v>0</v>
      </c>
      <c r="K19" s="1">
        <f>ROUND(J19*G19,0)</f>
        <v>0</v>
      </c>
      <c r="L19" s="2">
        <f>ROUND(J19+K19,0)</f>
        <v>0</v>
      </c>
    </row>
    <row r="20" spans="1:12" s="30" customFormat="1" ht="42" customHeight="1" x14ac:dyDescent="0.2">
      <c r="A20" s="7">
        <f>+A19+1</f>
        <v>2</v>
      </c>
      <c r="B20" s="31" t="s">
        <v>38</v>
      </c>
      <c r="C20" s="13"/>
      <c r="D20" s="32">
        <v>100</v>
      </c>
      <c r="E20" s="32" t="s">
        <v>53</v>
      </c>
      <c r="F20" s="14">
        <v>0</v>
      </c>
      <c r="G20" s="15">
        <v>0</v>
      </c>
      <c r="H20" s="1">
        <f t="shared" ref="H20:H40" si="0">+ROUND(F20*G20,0)</f>
        <v>0</v>
      </c>
      <c r="I20" s="1">
        <f t="shared" ref="I20:I40" si="1">ROUND(F20+H20,0)</f>
        <v>0</v>
      </c>
      <c r="J20" s="1">
        <f t="shared" ref="J20:J40" si="2">ROUND(F20*D20,0)</f>
        <v>0</v>
      </c>
      <c r="K20" s="1">
        <f t="shared" ref="K20:K40" si="3">ROUND(J20*G20,0)</f>
        <v>0</v>
      </c>
      <c r="L20" s="2">
        <f t="shared" ref="L20:L40" si="4">ROUND(J20+K20,0)</f>
        <v>0</v>
      </c>
    </row>
    <row r="21" spans="1:12" s="30" customFormat="1" ht="66.75" customHeight="1" x14ac:dyDescent="0.2">
      <c r="A21" s="7">
        <v>3</v>
      </c>
      <c r="B21" s="31" t="s">
        <v>39</v>
      </c>
      <c r="C21" s="13"/>
      <c r="D21" s="32">
        <v>200</v>
      </c>
      <c r="E21" s="32" t="s">
        <v>53</v>
      </c>
      <c r="F21" s="14">
        <v>0</v>
      </c>
      <c r="G21" s="15">
        <v>0</v>
      </c>
      <c r="H21" s="1">
        <f t="shared" ref="H21:H27" si="5">+ROUND(F21*G21,0)</f>
        <v>0</v>
      </c>
      <c r="I21" s="1">
        <f t="shared" ref="I21:I27" si="6">ROUND(F21+H21,0)</f>
        <v>0</v>
      </c>
      <c r="J21" s="1">
        <f t="shared" ref="J21:J27" si="7">ROUND(F21*D21,0)</f>
        <v>0</v>
      </c>
      <c r="K21" s="1">
        <f t="shared" ref="K21:K27" si="8">ROUND(J21*G21,0)</f>
        <v>0</v>
      </c>
      <c r="L21" s="2">
        <f t="shared" ref="L21:L27" si="9">ROUND(J21+K21,0)</f>
        <v>0</v>
      </c>
    </row>
    <row r="22" spans="1:12" s="30" customFormat="1" ht="72" x14ac:dyDescent="0.2">
      <c r="A22" s="7">
        <v>4</v>
      </c>
      <c r="B22" s="31" t="s">
        <v>40</v>
      </c>
      <c r="C22" s="13"/>
      <c r="D22" s="32">
        <v>100</v>
      </c>
      <c r="E22" s="32" t="s">
        <v>54</v>
      </c>
      <c r="F22" s="14">
        <v>0</v>
      </c>
      <c r="G22" s="15">
        <v>0</v>
      </c>
      <c r="H22" s="1">
        <f t="shared" si="5"/>
        <v>0</v>
      </c>
      <c r="I22" s="1">
        <f t="shared" si="6"/>
        <v>0</v>
      </c>
      <c r="J22" s="1">
        <f t="shared" si="7"/>
        <v>0</v>
      </c>
      <c r="K22" s="1">
        <f t="shared" si="8"/>
        <v>0</v>
      </c>
      <c r="L22" s="2">
        <f t="shared" si="9"/>
        <v>0</v>
      </c>
    </row>
    <row r="23" spans="1:12" s="30" customFormat="1" ht="48" x14ac:dyDescent="0.2">
      <c r="A23" s="7">
        <v>5</v>
      </c>
      <c r="B23" s="31" t="s">
        <v>41</v>
      </c>
      <c r="C23" s="13"/>
      <c r="D23" s="32">
        <v>6</v>
      </c>
      <c r="E23" s="32" t="s">
        <v>54</v>
      </c>
      <c r="F23" s="14">
        <v>0</v>
      </c>
      <c r="G23" s="15">
        <v>0</v>
      </c>
      <c r="H23" s="1">
        <f t="shared" si="5"/>
        <v>0</v>
      </c>
      <c r="I23" s="1">
        <f t="shared" si="6"/>
        <v>0</v>
      </c>
      <c r="J23" s="1">
        <f t="shared" si="7"/>
        <v>0</v>
      </c>
      <c r="K23" s="1">
        <f t="shared" si="8"/>
        <v>0</v>
      </c>
      <c r="L23" s="2">
        <f t="shared" si="9"/>
        <v>0</v>
      </c>
    </row>
    <row r="24" spans="1:12" s="30" customFormat="1" ht="48" x14ac:dyDescent="0.2">
      <c r="A24" s="7">
        <v>6</v>
      </c>
      <c r="B24" s="31" t="s">
        <v>42</v>
      </c>
      <c r="C24" s="13"/>
      <c r="D24" s="32">
        <v>6</v>
      </c>
      <c r="E24" s="32" t="s">
        <v>54</v>
      </c>
      <c r="F24" s="14">
        <v>0</v>
      </c>
      <c r="G24" s="15">
        <v>0</v>
      </c>
      <c r="H24" s="1">
        <f t="shared" si="5"/>
        <v>0</v>
      </c>
      <c r="I24" s="1">
        <f t="shared" si="6"/>
        <v>0</v>
      </c>
      <c r="J24" s="1">
        <f t="shared" si="7"/>
        <v>0</v>
      </c>
      <c r="K24" s="1">
        <f t="shared" si="8"/>
        <v>0</v>
      </c>
      <c r="L24" s="2">
        <f t="shared" si="9"/>
        <v>0</v>
      </c>
    </row>
    <row r="25" spans="1:12" s="30" customFormat="1" ht="54" customHeight="1" x14ac:dyDescent="0.2">
      <c r="A25" s="7">
        <v>7</v>
      </c>
      <c r="B25" s="31" t="s">
        <v>59</v>
      </c>
      <c r="C25" s="13"/>
      <c r="D25" s="32">
        <v>6</v>
      </c>
      <c r="E25" s="32" t="s">
        <v>54</v>
      </c>
      <c r="F25" s="14">
        <v>0</v>
      </c>
      <c r="G25" s="15">
        <v>0</v>
      </c>
      <c r="H25" s="1">
        <f t="shared" si="5"/>
        <v>0</v>
      </c>
      <c r="I25" s="1">
        <f t="shared" si="6"/>
        <v>0</v>
      </c>
      <c r="J25" s="1">
        <f t="shared" si="7"/>
        <v>0</v>
      </c>
      <c r="K25" s="1">
        <f t="shared" si="8"/>
        <v>0</v>
      </c>
      <c r="L25" s="2">
        <f t="shared" si="9"/>
        <v>0</v>
      </c>
    </row>
    <row r="26" spans="1:12" s="30" customFormat="1" ht="96" x14ac:dyDescent="0.2">
      <c r="A26" s="7">
        <v>8</v>
      </c>
      <c r="B26" s="31" t="s">
        <v>63</v>
      </c>
      <c r="C26" s="13"/>
      <c r="D26" s="32">
        <v>30</v>
      </c>
      <c r="E26" s="32" t="s">
        <v>53</v>
      </c>
      <c r="F26" s="14">
        <v>0</v>
      </c>
      <c r="G26" s="15">
        <v>0</v>
      </c>
      <c r="H26" s="1">
        <f t="shared" si="5"/>
        <v>0</v>
      </c>
      <c r="I26" s="1">
        <f t="shared" si="6"/>
        <v>0</v>
      </c>
      <c r="J26" s="1">
        <f t="shared" si="7"/>
        <v>0</v>
      </c>
      <c r="K26" s="1">
        <f t="shared" si="8"/>
        <v>0</v>
      </c>
      <c r="L26" s="2">
        <f t="shared" si="9"/>
        <v>0</v>
      </c>
    </row>
    <row r="27" spans="1:12" s="30" customFormat="1" ht="114" customHeight="1" x14ac:dyDescent="0.2">
      <c r="A27" s="7">
        <v>9</v>
      </c>
      <c r="B27" s="31" t="s">
        <v>43</v>
      </c>
      <c r="C27" s="13"/>
      <c r="D27" s="32">
        <v>30</v>
      </c>
      <c r="E27" s="32" t="s">
        <v>55</v>
      </c>
      <c r="F27" s="14">
        <v>0</v>
      </c>
      <c r="G27" s="15">
        <v>0</v>
      </c>
      <c r="H27" s="1">
        <f t="shared" si="5"/>
        <v>0</v>
      </c>
      <c r="I27" s="1">
        <f t="shared" si="6"/>
        <v>0</v>
      </c>
      <c r="J27" s="1">
        <f t="shared" si="7"/>
        <v>0</v>
      </c>
      <c r="K27" s="1">
        <f t="shared" si="8"/>
        <v>0</v>
      </c>
      <c r="L27" s="2">
        <f t="shared" si="9"/>
        <v>0</v>
      </c>
    </row>
    <row r="28" spans="1:12" s="30" customFormat="1" ht="189.75" customHeight="1" x14ac:dyDescent="0.2">
      <c r="A28" s="7">
        <v>10</v>
      </c>
      <c r="B28" s="31" t="s">
        <v>57</v>
      </c>
      <c r="C28" s="13"/>
      <c r="D28" s="32">
        <v>50</v>
      </c>
      <c r="E28" s="32" t="s">
        <v>53</v>
      </c>
      <c r="F28" s="14">
        <v>0</v>
      </c>
      <c r="G28" s="15">
        <v>0</v>
      </c>
      <c r="H28" s="1">
        <f t="shared" ref="H28:H31" si="10">+ROUND(F28*G28,0)</f>
        <v>0</v>
      </c>
      <c r="I28" s="1">
        <f t="shared" ref="I28:I31" si="11">ROUND(F28+H28,0)</f>
        <v>0</v>
      </c>
      <c r="J28" s="1">
        <f t="shared" ref="J28:J31" si="12">ROUND(F28*D28,0)</f>
        <v>0</v>
      </c>
      <c r="K28" s="1">
        <f t="shared" ref="K28:K31" si="13">ROUND(J28*G28,0)</f>
        <v>0</v>
      </c>
      <c r="L28" s="2">
        <f t="shared" ref="L28:L31" si="14">ROUND(J28+K28,0)</f>
        <v>0</v>
      </c>
    </row>
    <row r="29" spans="1:12" s="30" customFormat="1" ht="56.25" customHeight="1" x14ac:dyDescent="0.2">
      <c r="A29" s="7">
        <v>11</v>
      </c>
      <c r="B29" s="31" t="s">
        <v>44</v>
      </c>
      <c r="C29" s="13"/>
      <c r="D29" s="32">
        <v>30</v>
      </c>
      <c r="E29" s="32" t="s">
        <v>54</v>
      </c>
      <c r="F29" s="14">
        <v>0</v>
      </c>
      <c r="G29" s="15">
        <v>0</v>
      </c>
      <c r="H29" s="1">
        <f t="shared" si="10"/>
        <v>0</v>
      </c>
      <c r="I29" s="1">
        <f t="shared" si="11"/>
        <v>0</v>
      </c>
      <c r="J29" s="1">
        <f t="shared" si="12"/>
        <v>0</v>
      </c>
      <c r="K29" s="1">
        <f t="shared" si="13"/>
        <v>0</v>
      </c>
      <c r="L29" s="2">
        <f t="shared" si="14"/>
        <v>0</v>
      </c>
    </row>
    <row r="30" spans="1:12" s="30" customFormat="1" ht="78.75" customHeight="1" x14ac:dyDescent="0.2">
      <c r="A30" s="7">
        <v>12</v>
      </c>
      <c r="B30" s="31" t="s">
        <v>45</v>
      </c>
      <c r="C30" s="13"/>
      <c r="D30" s="32">
        <v>50</v>
      </c>
      <c r="E30" s="32" t="s">
        <v>53</v>
      </c>
      <c r="F30" s="14">
        <v>0</v>
      </c>
      <c r="G30" s="15">
        <v>0</v>
      </c>
      <c r="H30" s="1">
        <f t="shared" si="10"/>
        <v>0</v>
      </c>
      <c r="I30" s="1">
        <f t="shared" si="11"/>
        <v>0</v>
      </c>
      <c r="J30" s="1">
        <f t="shared" si="12"/>
        <v>0</v>
      </c>
      <c r="K30" s="1">
        <f t="shared" si="13"/>
        <v>0</v>
      </c>
      <c r="L30" s="2">
        <f t="shared" si="14"/>
        <v>0</v>
      </c>
    </row>
    <row r="31" spans="1:12" s="30" customFormat="1" ht="60" x14ac:dyDescent="0.2">
      <c r="A31" s="7">
        <v>13</v>
      </c>
      <c r="B31" s="31" t="s">
        <v>46</v>
      </c>
      <c r="C31" s="13"/>
      <c r="D31" s="32">
        <v>20</v>
      </c>
      <c r="E31" s="32" t="s">
        <v>56</v>
      </c>
      <c r="F31" s="14">
        <v>0</v>
      </c>
      <c r="G31" s="15">
        <v>0</v>
      </c>
      <c r="H31" s="1">
        <f t="shared" si="10"/>
        <v>0</v>
      </c>
      <c r="I31" s="1">
        <f t="shared" si="11"/>
        <v>0</v>
      </c>
      <c r="J31" s="1">
        <f t="shared" si="12"/>
        <v>0</v>
      </c>
      <c r="K31" s="1">
        <f t="shared" si="13"/>
        <v>0</v>
      </c>
      <c r="L31" s="2">
        <f t="shared" si="14"/>
        <v>0</v>
      </c>
    </row>
    <row r="32" spans="1:12" s="30" customFormat="1" ht="60" x14ac:dyDescent="0.2">
      <c r="A32" s="7">
        <v>14</v>
      </c>
      <c r="B32" s="31" t="s">
        <v>60</v>
      </c>
      <c r="C32" s="13"/>
      <c r="D32" s="32">
        <v>40</v>
      </c>
      <c r="E32" s="32" t="s">
        <v>56</v>
      </c>
      <c r="F32" s="14">
        <v>0</v>
      </c>
      <c r="G32" s="15">
        <v>0</v>
      </c>
      <c r="H32" s="1">
        <f t="shared" ref="H32" si="15">+ROUND(F32*G32,0)</f>
        <v>0</v>
      </c>
      <c r="I32" s="1">
        <f t="shared" ref="I32" si="16">ROUND(F32+H32,0)</f>
        <v>0</v>
      </c>
      <c r="J32" s="1">
        <f t="shared" ref="J32" si="17">ROUND(F32*D32,0)</f>
        <v>0</v>
      </c>
      <c r="K32" s="1">
        <f t="shared" ref="K32" si="18">ROUND(J32*G32,0)</f>
        <v>0</v>
      </c>
      <c r="L32" s="2">
        <f t="shared" ref="L32" si="19">ROUND(J32+K32,0)</f>
        <v>0</v>
      </c>
    </row>
    <row r="33" spans="1:12" s="30" customFormat="1" ht="60" x14ac:dyDescent="0.2">
      <c r="A33" s="7">
        <v>15</v>
      </c>
      <c r="B33" s="31" t="s">
        <v>61</v>
      </c>
      <c r="C33" s="13"/>
      <c r="D33" s="32">
        <v>40</v>
      </c>
      <c r="E33" s="32" t="s">
        <v>56</v>
      </c>
      <c r="F33" s="14">
        <v>0</v>
      </c>
      <c r="G33" s="15">
        <v>0</v>
      </c>
      <c r="H33" s="1">
        <f t="shared" si="0"/>
        <v>0</v>
      </c>
      <c r="I33" s="1">
        <f t="shared" si="1"/>
        <v>0</v>
      </c>
      <c r="J33" s="1">
        <f t="shared" si="2"/>
        <v>0</v>
      </c>
      <c r="K33" s="1">
        <f t="shared" si="3"/>
        <v>0</v>
      </c>
      <c r="L33" s="2">
        <f t="shared" si="4"/>
        <v>0</v>
      </c>
    </row>
    <row r="34" spans="1:12" s="30" customFormat="1" ht="120" x14ac:dyDescent="0.2">
      <c r="A34" s="7">
        <v>16</v>
      </c>
      <c r="B34" s="31" t="s">
        <v>47</v>
      </c>
      <c r="C34" s="13"/>
      <c r="D34" s="32">
        <v>10</v>
      </c>
      <c r="E34" s="32" t="s">
        <v>53</v>
      </c>
      <c r="F34" s="14">
        <v>0</v>
      </c>
      <c r="G34" s="15">
        <v>0</v>
      </c>
      <c r="H34" s="1">
        <f t="shared" si="0"/>
        <v>0</v>
      </c>
      <c r="I34" s="1">
        <f t="shared" si="1"/>
        <v>0</v>
      </c>
      <c r="J34" s="1">
        <f t="shared" si="2"/>
        <v>0</v>
      </c>
      <c r="K34" s="1">
        <f t="shared" si="3"/>
        <v>0</v>
      </c>
      <c r="L34" s="2">
        <f t="shared" si="4"/>
        <v>0</v>
      </c>
    </row>
    <row r="35" spans="1:12" s="30" customFormat="1" ht="42.75" customHeight="1" x14ac:dyDescent="0.2">
      <c r="A35" s="7">
        <v>17</v>
      </c>
      <c r="B35" s="31" t="s">
        <v>48</v>
      </c>
      <c r="C35" s="13"/>
      <c r="D35" s="32">
        <v>16</v>
      </c>
      <c r="E35" s="32" t="s">
        <v>53</v>
      </c>
      <c r="F35" s="14">
        <v>0</v>
      </c>
      <c r="G35" s="15">
        <v>0</v>
      </c>
      <c r="H35" s="1">
        <f t="shared" si="0"/>
        <v>0</v>
      </c>
      <c r="I35" s="1">
        <f t="shared" si="1"/>
        <v>0</v>
      </c>
      <c r="J35" s="1">
        <f t="shared" si="2"/>
        <v>0</v>
      </c>
      <c r="K35" s="1">
        <f t="shared" si="3"/>
        <v>0</v>
      </c>
      <c r="L35" s="2">
        <f t="shared" si="4"/>
        <v>0</v>
      </c>
    </row>
    <row r="36" spans="1:12" s="30" customFormat="1" ht="42" customHeight="1" x14ac:dyDescent="0.2">
      <c r="A36" s="7">
        <v>18</v>
      </c>
      <c r="B36" s="31" t="s">
        <v>49</v>
      </c>
      <c r="C36" s="13"/>
      <c r="D36" s="32">
        <v>100</v>
      </c>
      <c r="E36" s="32" t="s">
        <v>53</v>
      </c>
      <c r="F36" s="14">
        <v>0</v>
      </c>
      <c r="G36" s="15">
        <v>0</v>
      </c>
      <c r="H36" s="1">
        <f t="shared" si="0"/>
        <v>0</v>
      </c>
      <c r="I36" s="1">
        <f t="shared" si="1"/>
        <v>0</v>
      </c>
      <c r="J36" s="1">
        <f t="shared" si="2"/>
        <v>0</v>
      </c>
      <c r="K36" s="1">
        <f t="shared" si="3"/>
        <v>0</v>
      </c>
      <c r="L36" s="2">
        <f t="shared" si="4"/>
        <v>0</v>
      </c>
    </row>
    <row r="37" spans="1:12" s="30" customFormat="1" ht="42.75" customHeight="1" x14ac:dyDescent="0.2">
      <c r="A37" s="7">
        <v>19</v>
      </c>
      <c r="B37" s="31" t="s">
        <v>50</v>
      </c>
      <c r="C37" s="13"/>
      <c r="D37" s="32">
        <v>200</v>
      </c>
      <c r="E37" s="32" t="s">
        <v>56</v>
      </c>
      <c r="F37" s="14">
        <v>0</v>
      </c>
      <c r="G37" s="15">
        <v>0</v>
      </c>
      <c r="H37" s="1">
        <f t="shared" si="0"/>
        <v>0</v>
      </c>
      <c r="I37" s="1">
        <f t="shared" si="1"/>
        <v>0</v>
      </c>
      <c r="J37" s="1">
        <f t="shared" si="2"/>
        <v>0</v>
      </c>
      <c r="K37" s="1">
        <f t="shared" si="3"/>
        <v>0</v>
      </c>
      <c r="L37" s="2">
        <f t="shared" si="4"/>
        <v>0</v>
      </c>
    </row>
    <row r="38" spans="1:12" s="30" customFormat="1" ht="153.75" customHeight="1" x14ac:dyDescent="0.2">
      <c r="A38" s="7">
        <v>20</v>
      </c>
      <c r="B38" s="31" t="s">
        <v>51</v>
      </c>
      <c r="C38" s="13"/>
      <c r="D38" s="32">
        <v>8</v>
      </c>
      <c r="E38" s="32" t="s">
        <v>53</v>
      </c>
      <c r="F38" s="14">
        <v>0</v>
      </c>
      <c r="G38" s="15">
        <v>0</v>
      </c>
      <c r="H38" s="1">
        <f t="shared" si="0"/>
        <v>0</v>
      </c>
      <c r="I38" s="1">
        <f t="shared" si="1"/>
        <v>0</v>
      </c>
      <c r="J38" s="1">
        <f t="shared" si="2"/>
        <v>0</v>
      </c>
      <c r="K38" s="1">
        <f t="shared" si="3"/>
        <v>0</v>
      </c>
      <c r="L38" s="2">
        <f t="shared" si="4"/>
        <v>0</v>
      </c>
    </row>
    <row r="39" spans="1:12" s="30" customFormat="1" ht="30.75" customHeight="1" x14ac:dyDescent="0.2">
      <c r="A39" s="7">
        <v>21</v>
      </c>
      <c r="B39" s="31" t="s">
        <v>52</v>
      </c>
      <c r="C39" s="13"/>
      <c r="D39" s="32">
        <v>150</v>
      </c>
      <c r="E39" s="32" t="s">
        <v>53</v>
      </c>
      <c r="F39" s="14">
        <v>0</v>
      </c>
      <c r="G39" s="15">
        <v>0</v>
      </c>
      <c r="H39" s="1">
        <f t="shared" si="0"/>
        <v>0</v>
      </c>
      <c r="I39" s="1">
        <f t="shared" si="1"/>
        <v>0</v>
      </c>
      <c r="J39" s="1">
        <f t="shared" si="2"/>
        <v>0</v>
      </c>
      <c r="K39" s="1">
        <f t="shared" si="3"/>
        <v>0</v>
      </c>
      <c r="L39" s="2">
        <f t="shared" si="4"/>
        <v>0</v>
      </c>
    </row>
    <row r="40" spans="1:12" s="30" customFormat="1" ht="108" x14ac:dyDescent="0.2">
      <c r="A40" s="7">
        <v>22</v>
      </c>
      <c r="B40" s="31" t="s">
        <v>62</v>
      </c>
      <c r="C40" s="13"/>
      <c r="D40" s="32">
        <v>60</v>
      </c>
      <c r="E40" s="32" t="s">
        <v>53</v>
      </c>
      <c r="F40" s="14">
        <v>0</v>
      </c>
      <c r="G40" s="15">
        <v>0</v>
      </c>
      <c r="H40" s="1">
        <f t="shared" si="0"/>
        <v>0</v>
      </c>
      <c r="I40" s="1">
        <f t="shared" si="1"/>
        <v>0</v>
      </c>
      <c r="J40" s="1">
        <f t="shared" si="2"/>
        <v>0</v>
      </c>
      <c r="K40" s="1">
        <f t="shared" si="3"/>
        <v>0</v>
      </c>
      <c r="L40" s="2">
        <f t="shared" si="4"/>
        <v>0</v>
      </c>
    </row>
    <row r="41" spans="1:12" s="30" customFormat="1" ht="42" customHeight="1" thickBot="1" x14ac:dyDescent="0.25">
      <c r="A41" s="26"/>
      <c r="B41" s="33"/>
      <c r="C41" s="33"/>
      <c r="D41" s="26"/>
      <c r="E41" s="34"/>
      <c r="F41" s="35"/>
      <c r="G41" s="34"/>
      <c r="H41" s="34"/>
      <c r="I41" s="36"/>
      <c r="K41" s="8" t="s">
        <v>24</v>
      </c>
      <c r="L41" s="4">
        <f>SUMIF(G:G,0%,J:J)</f>
        <v>0</v>
      </c>
    </row>
    <row r="42" spans="1:12" s="30" customFormat="1" ht="29.25" customHeight="1" thickBot="1" x14ac:dyDescent="0.25">
      <c r="A42" s="41" t="s">
        <v>26</v>
      </c>
      <c r="B42" s="42"/>
      <c r="C42" s="42"/>
      <c r="D42" s="42"/>
      <c r="E42" s="42"/>
      <c r="F42" s="42"/>
      <c r="G42" s="42"/>
      <c r="H42" s="42"/>
      <c r="I42" s="42"/>
      <c r="J42" s="43"/>
      <c r="K42" s="12" t="s">
        <v>11</v>
      </c>
      <c r="L42" s="4">
        <f>SUMIF(G:G,5%,J:J)</f>
        <v>0</v>
      </c>
    </row>
    <row r="43" spans="1:12" s="30" customFormat="1" ht="77.25" customHeight="1" x14ac:dyDescent="0.2">
      <c r="A43" s="39" t="s">
        <v>34</v>
      </c>
      <c r="B43" s="39"/>
      <c r="C43" s="39"/>
      <c r="D43" s="39"/>
      <c r="E43" s="39"/>
      <c r="F43" s="39"/>
      <c r="G43" s="39"/>
      <c r="H43" s="39"/>
      <c r="I43" s="39"/>
      <c r="J43" s="39"/>
      <c r="K43" s="8" t="s">
        <v>12</v>
      </c>
      <c r="L43" s="4">
        <f>SUMIF(G:G,19%,J:J)</f>
        <v>0</v>
      </c>
    </row>
    <row r="44" spans="1:12" s="30" customFormat="1" ht="20.25" customHeight="1" x14ac:dyDescent="0.2">
      <c r="A44" s="40"/>
      <c r="B44" s="40"/>
      <c r="C44" s="40"/>
      <c r="D44" s="40"/>
      <c r="E44" s="40"/>
      <c r="F44" s="40"/>
      <c r="G44" s="40"/>
      <c r="H44" s="40"/>
      <c r="I44" s="40"/>
      <c r="J44" s="40"/>
      <c r="K44" s="9" t="s">
        <v>8</v>
      </c>
      <c r="L44" s="5">
        <f>SUM(L41:L43)</f>
        <v>0</v>
      </c>
    </row>
    <row r="45" spans="1:12" s="30" customFormat="1" ht="23.25" customHeight="1" x14ac:dyDescent="0.2">
      <c r="A45" s="40"/>
      <c r="B45" s="40"/>
      <c r="C45" s="40"/>
      <c r="D45" s="40"/>
      <c r="E45" s="40"/>
      <c r="F45" s="40"/>
      <c r="G45" s="40"/>
      <c r="H45" s="40"/>
      <c r="I45" s="40"/>
      <c r="J45" s="40"/>
      <c r="K45" s="10" t="s">
        <v>13</v>
      </c>
      <c r="L45" s="6">
        <f>ROUND(L42*5%,0)</f>
        <v>0</v>
      </c>
    </row>
    <row r="46" spans="1:12" s="30" customFormat="1" x14ac:dyDescent="0.2">
      <c r="A46" s="40"/>
      <c r="B46" s="40"/>
      <c r="C46" s="40"/>
      <c r="D46" s="40"/>
      <c r="E46" s="40"/>
      <c r="F46" s="40"/>
      <c r="G46" s="40"/>
      <c r="H46" s="40"/>
      <c r="I46" s="40"/>
      <c r="J46" s="40"/>
      <c r="K46" s="10" t="s">
        <v>14</v>
      </c>
      <c r="L46" s="4">
        <f>ROUND(L43*19%,0)</f>
        <v>0</v>
      </c>
    </row>
    <row r="47" spans="1:12" s="30" customFormat="1" x14ac:dyDescent="0.2">
      <c r="A47" s="40"/>
      <c r="B47" s="40"/>
      <c r="C47" s="40"/>
      <c r="D47" s="40"/>
      <c r="E47" s="40"/>
      <c r="F47" s="40"/>
      <c r="G47" s="40"/>
      <c r="H47" s="40"/>
      <c r="I47" s="40"/>
      <c r="J47" s="40"/>
      <c r="K47" s="9" t="s">
        <v>15</v>
      </c>
      <c r="L47" s="5">
        <f>SUM(L45:L46)</f>
        <v>0</v>
      </c>
    </row>
    <row r="48" spans="1:12" s="30" customFormat="1" ht="59.25" customHeight="1" x14ac:dyDescent="0.2">
      <c r="A48" s="40"/>
      <c r="B48" s="40"/>
      <c r="C48" s="40"/>
      <c r="D48" s="40"/>
      <c r="E48" s="40"/>
      <c r="F48" s="40"/>
      <c r="G48" s="40"/>
      <c r="H48" s="40"/>
      <c r="I48" s="40"/>
      <c r="J48" s="40"/>
      <c r="K48" s="11" t="s">
        <v>16</v>
      </c>
      <c r="L48" s="5">
        <f>+L44+L47</f>
        <v>0</v>
      </c>
    </row>
    <row r="51" spans="1:3" x14ac:dyDescent="0.25">
      <c r="B51" s="53"/>
      <c r="C51" s="53"/>
    </row>
    <row r="52" spans="1:3" x14ac:dyDescent="0.25">
      <c r="B52" s="53"/>
      <c r="C52" s="53"/>
    </row>
    <row r="53" spans="1:3" ht="15.75" thickBot="1" x14ac:dyDescent="0.3">
      <c r="B53" s="54"/>
      <c r="C53" s="54"/>
    </row>
    <row r="54" spans="1:3" x14ac:dyDescent="0.25">
      <c r="B54" s="45" t="s">
        <v>21</v>
      </c>
      <c r="C54" s="45"/>
    </row>
    <row r="56" spans="1:3" x14ac:dyDescent="0.25">
      <c r="A56" s="37" t="s">
        <v>58</v>
      </c>
    </row>
  </sheetData>
  <sheetProtection algorithmName="SHA-512" hashValue="l50Kp5vmnZexhIq0CFaW1xn+gAziM0WbIX8FvhUOkCwBCsaxamgFzLDj1GTQaq0USWc0UMJbmTI2PsOZULRlRg==" saltValue="JGSONC+lyiIBoIpwC5VEJw==" spinCount="100000" sheet="1" scenarios="1" selectLockedCells="1"/>
  <mergeCells count="19">
    <mergeCell ref="A2:A5"/>
    <mergeCell ref="D11:G11"/>
    <mergeCell ref="K2:L2"/>
    <mergeCell ref="K3:L3"/>
    <mergeCell ref="K4:L4"/>
    <mergeCell ref="K5:L5"/>
    <mergeCell ref="A11:B15"/>
    <mergeCell ref="B2:J2"/>
    <mergeCell ref="B3:J3"/>
    <mergeCell ref="B4:J5"/>
    <mergeCell ref="A43:J48"/>
    <mergeCell ref="A42:J42"/>
    <mergeCell ref="A9:B9"/>
    <mergeCell ref="B54:C54"/>
    <mergeCell ref="D13:G13"/>
    <mergeCell ref="D15:G15"/>
    <mergeCell ref="F9:G9"/>
    <mergeCell ref="J9:K9"/>
    <mergeCell ref="B51:C53"/>
  </mergeCells>
  <dataValidations count="1">
    <dataValidation type="whole" allowBlank="1" showInputMessage="1" showErrorMessage="1" sqref="F19:F40" xr:uid="{00000000-0002-0000-0000-000000000000}">
      <formula1>0</formula1>
      <formula2>100000000</formula2>
    </dataValidation>
  </dataValidations>
  <pageMargins left="0.7" right="0.7" top="0.75" bottom="0.75" header="0.3" footer="0.3"/>
  <pageSetup paperSize="5" scale="60" orientation="landscape" r:id="rId1"/>
  <colBreaks count="1" manualBreakCount="1">
    <brk id="12"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Hoja2!$D$7:$D$9</xm:f>
          </x14:formula1>
          <xm:sqref>G19:G40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D10"/>
  <sheetViews>
    <sheetView workbookViewId="0">
      <selection activeCell="D10" sqref="D10"/>
    </sheetView>
  </sheetViews>
  <sheetFormatPr baseColWidth="10" defaultRowHeight="15" x14ac:dyDescent="0.25"/>
  <sheetData>
    <row r="7" spans="4:4" x14ac:dyDescent="0.25">
      <c r="D7" s="3">
        <v>0</v>
      </c>
    </row>
    <row r="8" spans="4:4" x14ac:dyDescent="0.25">
      <c r="D8" s="3">
        <v>0.05</v>
      </c>
    </row>
    <row r="9" spans="4:4" x14ac:dyDescent="0.25">
      <c r="D9" s="3">
        <v>0.19</v>
      </c>
    </row>
    <row r="10" spans="4:4" x14ac:dyDescent="0.25">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Lenovo AllinOne</cp:lastModifiedBy>
  <dcterms:created xsi:type="dcterms:W3CDTF">2017-04-28T13:22:52Z</dcterms:created>
  <dcterms:modified xsi:type="dcterms:W3CDTF">2021-08-20T16:05:40Z</dcterms:modified>
</cp:coreProperties>
</file>