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256 LICENCIA ARCGIS/"/>
    </mc:Choice>
  </mc:AlternateContent>
  <xr:revisionPtr revIDLastSave="24" documentId="13_ncr:1_{205452D2-56DD-43AC-8FCD-98835EEC0145}" xr6:coauthVersionLast="46" xr6:coauthVersionMax="46" xr10:uidLastSave="{E9068EC2-7B5E-4853-BAEF-016832397449}"/>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<sst xmlns="http://schemas.openxmlformats.org/spreadsheetml/2006/main" count="41" uniqueCount="40">
  <si>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</si>
  <si>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</si>
  <si>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</si>
  <si>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</si>
  <si>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</si>
  <si>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</si>
  <si>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</si>
  <si>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</si>
  <si>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</si>
  <si>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</si>
  <si>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</si>
  <si>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</si>
  <si>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</si>
  <si>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</si>
  <si>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</si>
  <si>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</si>
  <si>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</si>
  <si>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</si>
  <si>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</si>
  <si>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</si>
  <si>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</si>
  <si>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</si>
  <si>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</si>
  <si>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</si>
  <si>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</si>
  <si>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</si>
  <si>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</si>
  <si>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</si>
  <si>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</si>
  <si>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</si>
  <si>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</si>
  <si>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</si>
  <si>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</si>
  <si>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</si>
  <si>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</si>
  <si>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</si>
  <si>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</si>
  <si>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</si>
  <si>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</si>
  <si>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Actualización del Acuerdo institucional small (SOFTWARE ARCGIS STUDENTS) (500
Usuarios Académicos/10 Usuarios Administrativos). Para 500 usuarios concurrentes, 500
usuarios personal académicos y 10 usuarios administrativos. Es una licencia a término de
doce (12) meses donde incluye: soporte técnico, mantenimiento y actualización de la
versión.
Cuenta con los componentes principales de la plataforma ArcGIS como: ArcGIS Enterprise, ArcGIS Desktop y ArcGIS Online.
1. ArcGIS Online
-ArcGIS Online Subscription
-ArcGIS Online Level 2 Named Users and apps1 with 500 credits per Level 2 User.
2. ArcGIS Enterprise
-ArcGIS Enterprise Advanced, including the following extensions: Schematics,
3D Analyst, Spatial Analyst, Geostatistical Analyst, Network Analyst, Data Interoperability,
Data Reviewer, Workflow Manager, ArcGIS for INSPIRE, ArcGIS for Maritime:
Server, Esri Defense Mapping, Esri Production Mapping, Esri Roads &amp; Highways, ArcGIS
Utility Network Management
-Image Server, GeoEvent Server, GeoAnalytics Server
¿-ArcGIS Enterprise Level 1 and Level 2 Named Users and apps
3. ArcGIS Desktop
-ArcGIS Desktop—ArcGIS Pro Advanced, including the following extensions: 3D Analyst,
Data Interoperability, Data Reviewer, Geostatistical Analyst,
Network Analyst, Spatial Analyst, Workflow Manager,
Publisher, Image Analyst, ArcGIS for Aviation: Airports, Maritime: Charting,
Pipeline Referencing, Defense Mapping, Production Mapping.
-ArcGIS Desktop—ArcMap Advanced, including the following extensions: 3D Analyst,
Data Interoperability, Data Reviewer, Geostatistical Analyst,
Network Analyst, Spatial Analyst, Tracking Analyst, Workflow Manager,
Publisher, Schematics, ArcGIS for Aviation: Airports, ArcGIS for Aviation: Charting, ArcGI
S for Maritime Bathymetry, ArcGIS for Maritime: Charting, Esri Defense Mapping, Esri Pro
duction Mapping, Esri Roads and Highways.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</si>
</sst>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19" xfId="0" applyFont="1" applyBorder="1" applyAlignment="1">
      <alignment vertical="top"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82.57031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54"/>
      <c r="B2" s="55" t="s">
        <v>1</v>
      </c>
      <c r="C2" s="55"/>
      <c r="D2" s="55"/>
      <c r="E2" s="55"/>
      <c r="F2" s="55"/>
      <c r="G2" s="55"/>
      <c r="H2" s="55"/>
      <c r="I2" s="55"/>
      <c r="J2" s="55"/>
      <c r="K2" s="55" t="s">
        <v>37</v>
      </c>
      <c r="L2" s="55"/>
    </row>
    <row r="3" spans="1:12" ht="15.75" customHeight="1" x14ac:dyDescent="0.25">
      <c r="A3" s="54"/>
      <c r="B3" s="55" t="s">
        <v>2</v>
      </c>
      <c r="C3" s="55"/>
      <c r="D3" s="55"/>
      <c r="E3" s="55"/>
      <c r="F3" s="55"/>
      <c r="G3" s="55"/>
      <c r="H3" s="55"/>
      <c r="I3" s="55"/>
      <c r="J3" s="55"/>
      <c r="K3" s="55" t="s">
        <v>32</v>
      </c>
      <c r="L3" s="55"/>
    </row>
    <row r="4" spans="1:12" ht="16.5" customHeight="1" x14ac:dyDescent="0.25">
      <c r="A4" s="54"/>
      <c r="B4" s="55" t="s">
        <v>30</v>
      </c>
      <c r="C4" s="55"/>
      <c r="D4" s="55"/>
      <c r="E4" s="55"/>
      <c r="F4" s="55"/>
      <c r="G4" s="55"/>
      <c r="H4" s="55"/>
      <c r="I4" s="55"/>
      <c r="J4" s="55"/>
      <c r="K4" s="55" t="s">
        <v>33</v>
      </c>
      <c r="L4" s="55"/>
    </row>
    <row r="5" spans="1:12" ht="15" customHeight="1" x14ac:dyDescent="0.25">
      <c r="A5" s="54"/>
      <c r="B5" s="55"/>
      <c r="C5" s="55"/>
      <c r="D5" s="55"/>
      <c r="E5" s="55"/>
      <c r="F5" s="55"/>
      <c r="G5" s="55"/>
      <c r="H5" s="55"/>
      <c r="I5" s="55"/>
      <c r="J5" s="55"/>
      <c r="K5" s="55" t="s">
        <v>34</v>
      </c>
      <c r="L5" s="55"/>
    </row>
    <row r="7" spans="1:12" x14ac:dyDescent="0.25">
      <c r="A7" s="13" t="s">
        <v>0</v>
      </c>
    </row>
    <row r="8" spans="1:12" x14ac:dyDescent="0.25">
      <c r="A8" s="13"/>
    </row>
    <row r="9" spans="1:12" ht="25.5" customHeight="1" x14ac:dyDescent="0.25">
      <c r="A9" s="40" t="s">
        <v>3</v>
      </c>
      <c r="B9" s="40"/>
      <c r="C9" s="14"/>
      <c r="E9" s="15" t="s">
        <v>24</v>
      </c>
      <c r="F9" s="45"/>
      <c r="G9" s="46"/>
      <c r="I9" s="16" t="s">
        <v>19</v>
      </c>
      <c r="J9" s="47"/>
      <c r="K9" s="48"/>
    </row>
    <row r="10" spans="1:12" ht="15.75" thickBot="1" x14ac:dyDescent="0.3">
      <c r="A10" s="14"/>
      <c r="B10" s="14"/>
      <c r="C10" s="14"/>
      <c r="E10" s="17"/>
      <c r="F10" s="17"/>
      <c r="G10" s="17"/>
      <c r="I10" s="18"/>
      <c r="J10" s="19"/>
      <c r="K10" s="19"/>
    </row>
    <row r="11" spans="1:12" ht="30.75" customHeight="1" thickBot="1" x14ac:dyDescent="0.3">
      <c r="A11" s="56" t="s">
        <v>31</v>
      </c>
      <c r="B11" s="57"/>
      <c r="C11" s="20"/>
      <c r="D11" s="42" t="s">
        <v>20</v>
      </c>
      <c r="E11" s="43"/>
      <c r="F11" s="43"/>
      <c r="G11" s="44"/>
      <c r="H11" s="26"/>
      <c r="I11" s="18"/>
    </row>
    <row r="12" spans="1:12" ht="15.75" thickBot="1" x14ac:dyDescent="0.3">
      <c r="A12" s="58"/>
      <c r="B12" s="59"/>
      <c r="C12" s="20"/>
      <c r="D12" s="21"/>
      <c r="E12" s="17"/>
      <c r="F12" s="17"/>
      <c r="G12" s="17"/>
      <c r="I12" s="18"/>
    </row>
    <row r="13" spans="1:12" ht="30" customHeight="1" thickBot="1" x14ac:dyDescent="0.3">
      <c r="A13" s="58"/>
      <c r="B13" s="59"/>
      <c r="C13" s="20"/>
      <c r="D13" s="42" t="s">
        <v>21</v>
      </c>
      <c r="E13" s="43"/>
      <c r="F13" s="43"/>
      <c r="G13" s="44"/>
      <c r="H13" s="26"/>
      <c r="I13" s="18"/>
    </row>
    <row r="14" spans="1:12" ht="18.75" customHeight="1" thickBot="1" x14ac:dyDescent="0.3">
      <c r="A14" s="58"/>
      <c r="B14" s="59"/>
      <c r="C14" s="20"/>
      <c r="E14" s="17"/>
      <c r="F14" s="17"/>
      <c r="G14" s="17"/>
      <c r="I14" s="18"/>
    </row>
    <row r="15" spans="1:12" ht="24" customHeight="1" thickBot="1" x14ac:dyDescent="0.3">
      <c r="A15" s="60"/>
      <c r="B15" s="61"/>
      <c r="C15" s="20"/>
      <c r="D15" s="42" t="s">
        <v>25</v>
      </c>
      <c r="E15" s="43"/>
      <c r="F15" s="43"/>
      <c r="G15" s="44"/>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402.75" customHeight="1" x14ac:dyDescent="0.25">
      <c r="A19" s="30">
        <v>1</v>
      </c>
      <c r="B19" s="62" t="s">
        <v>39</v>
      </c>
      <c r="C19" s="32"/>
      <c r="D19" s="30">
        <v>1</v>
      </c>
      <c r="E19" s="30" t="s">
        <v>38</v>
      </c>
      <c r="F19" s="33">
        <v>0</v>
      </c>
      <c r="G19" s="34">
        <v>0</v>
      </c>
      <c r="H19" s="1">
        <f>+ROUND(F19*G19,0)</f>
        <v>0</v>
      </c>
      <c r="I19" s="1">
        <f>ROUND(F19+H19,0)</f>
        <v>0</v>
      </c>
      <c r="J19" s="1">
        <f>ROUND(F19*D19,0)</f>
        <v>0</v>
      </c>
      <c r="K19" s="27">
        <f>ROUND(J19*G19,0)</f>
        <v>0</v>
      </c>
      <c r="L19" s="28">
        <f>ROUND(J19+K19,0)</f>
        <v>0</v>
      </c>
    </row>
    <row r="20" spans="1:12" s="24" customFormat="1" ht="42" customHeight="1" x14ac:dyDescent="0.2">
      <c r="A20" s="51"/>
      <c r="B20" s="52"/>
      <c r="C20" s="52"/>
      <c r="D20" s="52"/>
      <c r="E20" s="52"/>
      <c r="F20" s="52"/>
      <c r="G20" s="52"/>
      <c r="H20" s="52"/>
      <c r="I20" s="52"/>
      <c r="J20" s="53"/>
      <c r="K20" s="6" t="s">
        <v>26</v>
      </c>
      <c r="L20" s="3">
        <f>SUMIF(G:G,0%,J:J)</f>
        <v>0</v>
      </c>
    </row>
    <row r="21" spans="1:12" s="24" customFormat="1" ht="29.25" customHeight="1" thickBot="1" x14ac:dyDescent="0.25">
      <c r="A21" s="37" t="s">
        <v>28</v>
      </c>
      <c r="B21" s="38"/>
      <c r="C21" s="38"/>
      <c r="D21" s="38"/>
      <c r="E21" s="38"/>
      <c r="F21" s="38"/>
      <c r="G21" s="38"/>
      <c r="H21" s="38"/>
      <c r="I21" s="38"/>
      <c r="J21" s="39"/>
      <c r="K21" s="31" t="s">
        <v>13</v>
      </c>
      <c r="L21" s="29">
        <f>SUMIF(G:G,5%,J:J)</f>
        <v>0</v>
      </c>
    </row>
    <row r="22" spans="1:12" s="24" customFormat="1" ht="77.25" customHeight="1" x14ac:dyDescent="0.2">
      <c r="A22" s="35" t="s">
        <v>36</v>
      </c>
      <c r="B22" s="35"/>
      <c r="C22" s="35"/>
      <c r="D22" s="35"/>
      <c r="E22" s="35"/>
      <c r="F22" s="35"/>
      <c r="G22" s="35"/>
      <c r="H22" s="35"/>
      <c r="I22" s="35"/>
      <c r="J22" s="35"/>
      <c r="K22" s="6" t="s">
        <v>14</v>
      </c>
      <c r="L22" s="3">
        <f>SUMIF(G:G,19%,J:J)</f>
        <v>0</v>
      </c>
    </row>
    <row r="23" spans="1:12" s="24" customFormat="1" ht="20.25" customHeight="1" x14ac:dyDescent="0.2">
      <c r="A23" s="36"/>
      <c r="B23" s="36"/>
      <c r="C23" s="36"/>
      <c r="D23" s="36"/>
      <c r="E23" s="36"/>
      <c r="F23" s="36"/>
      <c r="G23" s="36"/>
      <c r="H23" s="36"/>
      <c r="I23" s="36"/>
      <c r="J23" s="36"/>
      <c r="K23" s="7" t="s">
        <v>10</v>
      </c>
      <c r="L23" s="4">
        <f>SUM(L20:L22)</f>
        <v>0</v>
      </c>
    </row>
    <row r="24" spans="1:12" s="24" customFormat="1" ht="23.25" customHeight="1" x14ac:dyDescent="0.2">
      <c r="A24" s="36"/>
      <c r="B24" s="36"/>
      <c r="C24" s="36"/>
      <c r="D24" s="36"/>
      <c r="E24" s="36"/>
      <c r="F24" s="36"/>
      <c r="G24" s="36"/>
      <c r="H24" s="36"/>
      <c r="I24" s="36"/>
      <c r="J24" s="36"/>
      <c r="K24" s="8" t="s">
        <v>15</v>
      </c>
      <c r="L24" s="5">
        <f>ROUND(L21*5%,0)</f>
        <v>0</v>
      </c>
    </row>
    <row r="25" spans="1:12" s="24" customFormat="1" x14ac:dyDescent="0.2">
      <c r="A25" s="36"/>
      <c r="B25" s="36"/>
      <c r="C25" s="36"/>
      <c r="D25" s="36"/>
      <c r="E25" s="36"/>
      <c r="F25" s="36"/>
      <c r="G25" s="36"/>
      <c r="H25" s="36"/>
      <c r="I25" s="36"/>
      <c r="J25" s="36"/>
      <c r="K25" s="8" t="s">
        <v>16</v>
      </c>
      <c r="L25" s="3">
        <f>ROUND(L22*19%,0)</f>
        <v>0</v>
      </c>
    </row>
    <row r="26" spans="1:12" s="24" customFormat="1" x14ac:dyDescent="0.2">
      <c r="A26" s="36"/>
      <c r="B26" s="36"/>
      <c r="C26" s="36"/>
      <c r="D26" s="36"/>
      <c r="E26" s="36"/>
      <c r="F26" s="36"/>
      <c r="G26" s="36"/>
      <c r="H26" s="36"/>
      <c r="I26" s="36"/>
      <c r="J26" s="36"/>
      <c r="K26" s="7" t="s">
        <v>17</v>
      </c>
      <c r="L26" s="4">
        <f>SUM(L24:L25)</f>
        <v>0</v>
      </c>
    </row>
    <row r="27" spans="1:12" s="24" customFormat="1" ht="59.25" customHeight="1" x14ac:dyDescent="0.2">
      <c r="A27" s="36"/>
      <c r="B27" s="36"/>
      <c r="C27" s="36"/>
      <c r="D27" s="36"/>
      <c r="E27" s="36"/>
      <c r="F27" s="36"/>
      <c r="G27" s="36"/>
      <c r="H27" s="36"/>
      <c r="I27" s="36"/>
      <c r="J27" s="36"/>
      <c r="K27" s="9" t="s">
        <v>18</v>
      </c>
      <c r="L27" s="4">
        <f>+L23+L26</f>
        <v>0</v>
      </c>
    </row>
    <row r="29" spans="1:12" x14ac:dyDescent="0.25">
      <c r="B29" s="49"/>
      <c r="C29" s="49"/>
    </row>
    <row r="30" spans="1:12" x14ac:dyDescent="0.25">
      <c r="B30" s="49"/>
      <c r="C30" s="49"/>
    </row>
    <row r="31" spans="1:12" x14ac:dyDescent="0.25">
      <c r="B31" s="49"/>
      <c r="C31" s="49"/>
    </row>
    <row r="32" spans="1:12" ht="15.75" thickBot="1" x14ac:dyDescent="0.3">
      <c r="B32" s="50"/>
      <c r="C32" s="50"/>
    </row>
    <row r="33" spans="1:3" x14ac:dyDescent="0.25">
      <c r="B33" s="41" t="s">
        <v>23</v>
      </c>
      <c r="C33" s="41"/>
    </row>
    <row r="35" spans="1:3" x14ac:dyDescent="0.25">
      <c r="A35" s="25" t="s">
        <v>4</v>
      </c>
    </row>
  </sheetData>
  <sheetProtection algorithmName="SHA-512" hashValue="W/HkOx5mQjG5Yr1zeWwrjvdZGzdZH4Xy5BVYwxn+dezS1MNKmFHGlnWs9ZDPZuq6ls9HU2rTJGWjFBidf00lmA==" saltValue="yOEiPwzgM3PfvPVzcvOzYA==" spinCount="100000" sheet="1" scenarios="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 ref="A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2021-09-14T22:27:36Z</dcterms:modified>
</cp:coreProperties>
</file>