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568 INSTRUMENTOS VETERINARIOS- UAA\PUBLICACIÓN\"/>
    </mc:Choice>
  </mc:AlternateContent>
  <xr:revisionPtr revIDLastSave="0" documentId="13_ncr:1_{5F9E8AD5-1A71-4E2E-8660-1BE6C54144EF}"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Hoja1!$A$1:$L$41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L22" i="1" s="1"/>
  <c r="H23" i="1"/>
  <c r="I23" i="1"/>
  <c r="J23" i="1"/>
  <c r="K23" i="1" s="1"/>
  <c r="L23" i="1" s="1"/>
  <c r="H24" i="1"/>
  <c r="I24" i="1" s="1"/>
  <c r="J24" i="1"/>
  <c r="K24" i="1" s="1"/>
  <c r="H25" i="1"/>
  <c r="I25" i="1" s="1"/>
  <c r="J25" i="1"/>
  <c r="K25" i="1"/>
  <c r="J19" i="1"/>
  <c r="H19" i="1"/>
  <c r="I19" i="1" s="1"/>
  <c r="L21" i="1" l="1"/>
  <c r="L25" i="1"/>
  <c r="K19" i="1"/>
  <c r="L19" i="1" s="1"/>
  <c r="L24" i="1"/>
  <c r="L27" i="1"/>
  <c r="L30" i="1" s="1"/>
  <c r="A20" i="1" l="1"/>
  <c r="A21" i="1" s="1"/>
  <c r="A22" i="1" s="1"/>
  <c r="A23" i="1" s="1"/>
  <c r="A24" i="1" s="1"/>
  <c r="A25" i="1" s="1"/>
  <c r="L28" i="1" l="1"/>
  <c r="L31" i="1" s="1"/>
  <c r="L26" i="1"/>
  <c r="L32" i="1" l="1"/>
  <c r="L29" i="1"/>
  <c r="L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<sst xmlns="http://schemas.openxmlformats.org/spreadsheetml/2006/main" count="53" uniqueCount="46">
  <si>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</si>
  <si>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</si>
  <si>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</si>
  <si>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</si>
  <si>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</si>
  <si>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</si>
  <si>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</si>
  <si>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</si>
  <si>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</si>
  <si>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</si>
  <si>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</si>
  <si>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</si>
  <si>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</si>
  <si>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</si>
  <si>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</si>
  <si>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</si>
  <si>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</si>
  <si>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</si>
  <si>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</si>
  <si>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</si>
  <si>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</si>
  <si>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</si>
  <si>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</si>
  <si>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</si>
  <si>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</si>
  <si>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</si>
  <si>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</si>
  <si>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</si>
  <si>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</si>
  <si>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</si>
  <si>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</si>
  <si>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</si>
  <si>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</si>
  <si>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</si>
  <si>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</si>
  <si>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</si>
  <si>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</si>
  <si>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Pistola de inseminación visual profesional con monitor de 4,3 pulgadas, instrumento de inseminación veterinaria transcervical, herramientas de granja, para uso en hembras caninas, bovinas y equinas. Adopta diseño humanizado, el mango tipo pistola es conveniente para el agarre, y el visor se puede instalar en la parte superior a 120° arriba y abajo y 360° izquierda y derecha. Garantía de un (1) año  tiempo de capacitación 2 horas.</t>
  </si>
  <si>
    <t>Termo para transporte de nitrógeno y pajillas capacidad 5 LITROS, Dimensiones: Apertura del Cuello (mm) 55,4, Altura Utilizable (mm) 266, Altura Total (mm) 462, Diámetro Exterior (mm) 222, Diámetro Interior (mm) 165, Peso Vacío (Kg) 4, Peso Lleno (Kg) 8, debe contener 1 canastilla, capacidad de pajillas 100. Garantía de un (1) año.</t>
  </si>
  <si>
    <t>Detector de embarazo para cerdos, ovejas, cabras y perras, Frecuencia de operación 2,2 Mhz Frecuencia. Menos de lo que 10 mV/cm2, Funciona con 6 pilas AA de 1,5 V, Consumo del aparato 22 mA, Dimensión 80 x 165 x 42 mm, Peso. 650 gr, Capa tipo Cuero, Modelo portátil. Garantía de un (1) año tiempo de capacitación 2 horas.</t>
  </si>
  <si>
    <t>Vagina artificial para pequeños rumiantes, completa de 8 "de ancho y 2-1 / 4" de diámetro. La unidad está equipada con aire y agua, una válvula de llenado (con perilla de presión de goma), revestimiento interior de látex, bandas de goma anchas y una bolsa de látex para recuperar el semen. Garantía de un (1) año tiempo de capacitación 2 hora</t>
  </si>
  <si>
    <t>UNIDAD</t>
  </si>
  <si>
    <t>Analizador de leche cuya función es hacer un análisis rápido de leche en grasa (FAT), sólidos no grasos (SNF), proteínas, lactosa y agua contenidos porcentajes, temperatura (o?), del punto de congelación, sales, sólidos totales, así como la densidad de una y la misma muestra directamente después del ordeño, en la recogida y durante el procesamiento. Fácil de usar: simple en la operación, mantenimiento, calibración e instalación, Diseño portátil y compacto que necesita baja cantidad de leche, bajo consumo de energía, dos muestras auto-calibración, condiciones ambientales: Temperatura ambiente - 10 ° C -40 ° C (opción 43 ° C),Temperatura de la leche - 1 ° C - 40 ° C, Humedad relativa - 30% - 80%, Parámetros eléctrico. Tensión de alimentación de CA - 220V / 110V, Voltaje de CC Fuente de alimentación - 12V a. ESPECIFICACIONES, Parámetros Rango de medición Precisión, Fat 0,01– 25% ±0,1%, Sólidos no grasos 3% – 15% ±0,15%, Densidad 1015 – 1160 kg/m3 ±0,3kg/m3, Proteína 2% – 7% ±0,15%, Lactosa 0,01% – 6% ±0,2%, Agua añadida 0% – 70% ±3, Temperatura de la muestra de leche 1°C – 40 °C ±1%, Punto de congelación –0,4°C — –0,7°C ±0,001%, Sales 0,4% – 1.5% ±0,05%. Garantía de un (1) año tiempo de capacitación 4 horas.</t>
  </si>
  <si>
    <t>Detector de mastitis portátil, equipo con cuatro cubitos para detección de los estados subclínicos de inflamación de la ubre en su estado más temprano, indetectable visualmente. Peso del dispositivo 380 g (con la batería), Dimensiones 31,0 x 13,0 x 9,0 cm, Alimentatión 1 x pila 9 V, tipo 6F-22, Indicador de agotamiento de pilas automático, Consumo de energía aprox. 17 mA, Control de la medición microordenador con un sistema, Tiempo aproximado del trabajo continuo de una pila aprox. 24 h, Pantalla de cristal líquido tipo LCD (4 x 3 dígitos), Rango de medición 10-990 unidades, Resolución de las indicaciones 10 unidades, Temperatura de almacenamiento recomendada de 5°C a 45°C. Funciona midiendo la conducción de la leche resistente al agua. Garantía de un (1) año tiempo de capacitación 1 hora.</t>
  </si>
  <si>
    <t>Estuche de disección de 15 piezas en acero inoxidable, para uso de disección y cirugía en veterinaria.</t>
  </si>
  <si>
    <t>32.1-41.1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</si>
</sst>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3">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20" xfId="0" applyFont="1" applyBorder="1" applyAlignment="1" applyProtection="1">
      <alignment vertical="center" wrapText="1"/>
    </xf>
    <xf numFmtId="0" fontId="1" fillId="0" borderId="20" xfId="0" applyFont="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1"/>
  <sheetViews>
    <sheetView tabSelected="1" topLeftCell="A24" zoomScaleNormal="100" zoomScaleSheetLayoutView="90" zoomScalePageLayoutView="55" workbookViewId="0">
      <selection activeCell="B36" sqref="B36:C38"/>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19"/>
      <c r="B2" s="20" t="s">
        <v>0</v>
      </c>
      <c r="C2" s="20"/>
      <c r="D2" s="20"/>
      <c r="E2" s="20"/>
      <c r="F2" s="20"/>
      <c r="G2" s="20"/>
      <c r="H2" s="20"/>
      <c r="I2" s="20"/>
      <c r="J2" s="20"/>
      <c r="K2" s="20" t="s">
        <v>35</v>
      </c>
      <c r="L2" s="20"/>
    </row>
    <row r="3" spans="1:12" ht="15.75" customHeight="1" x14ac:dyDescent="0.25">
      <c r="A3" s="19"/>
      <c r="B3" s="20" t="s">
        <v>1</v>
      </c>
      <c r="C3" s="20"/>
      <c r="D3" s="20"/>
      <c r="E3" s="20"/>
      <c r="F3" s="20"/>
      <c r="G3" s="20"/>
      <c r="H3" s="20"/>
      <c r="I3" s="20"/>
      <c r="J3" s="20"/>
      <c r="K3" s="20" t="s">
        <v>30</v>
      </c>
      <c r="L3" s="20"/>
    </row>
    <row r="4" spans="1:12" ht="16.5" customHeight="1" x14ac:dyDescent="0.25">
      <c r="A4" s="19"/>
      <c r="B4" s="20" t="s">
        <v>28</v>
      </c>
      <c r="C4" s="20"/>
      <c r="D4" s="20"/>
      <c r="E4" s="20"/>
      <c r="F4" s="20"/>
      <c r="G4" s="20"/>
      <c r="H4" s="20"/>
      <c r="I4" s="20"/>
      <c r="J4" s="20"/>
      <c r="K4" s="20" t="s">
        <v>31</v>
      </c>
      <c r="L4" s="20"/>
    </row>
    <row r="5" spans="1:12" ht="15" customHeight="1" x14ac:dyDescent="0.25">
      <c r="A5" s="19"/>
      <c r="B5" s="20"/>
      <c r="C5" s="20"/>
      <c r="D5" s="20"/>
      <c r="E5" s="20"/>
      <c r="F5" s="20"/>
      <c r="G5" s="20"/>
      <c r="H5" s="20"/>
      <c r="I5" s="20"/>
      <c r="J5" s="20"/>
      <c r="K5" s="20" t="s">
        <v>32</v>
      </c>
      <c r="L5" s="20"/>
    </row>
    <row r="7" spans="1:12" x14ac:dyDescent="0.25">
      <c r="A7" s="21" t="s">
        <v>36</v>
      </c>
    </row>
    <row r="8" spans="1:12" x14ac:dyDescent="0.25">
      <c r="A8" s="21"/>
    </row>
    <row r="9" spans="1:12" ht="25.5" customHeight="1" x14ac:dyDescent="0.25">
      <c r="A9" s="55" t="s">
        <v>2</v>
      </c>
      <c r="B9" s="55"/>
      <c r="C9" s="22"/>
      <c r="E9" s="23" t="s">
        <v>22</v>
      </c>
      <c r="F9" s="56"/>
      <c r="G9" s="57"/>
      <c r="I9" s="24" t="s">
        <v>17</v>
      </c>
      <c r="J9" s="58"/>
      <c r="K9" s="59"/>
    </row>
    <row r="10" spans="1:12" ht="15.75" thickBot="1" x14ac:dyDescent="0.3">
      <c r="A10" s="22"/>
      <c r="B10" s="22"/>
      <c r="C10" s="22"/>
      <c r="E10" s="25"/>
      <c r="F10" s="25"/>
      <c r="G10" s="25"/>
      <c r="I10" s="26"/>
      <c r="J10" s="27"/>
      <c r="K10" s="27"/>
    </row>
    <row r="11" spans="1:12" ht="30.75" customHeight="1" thickBot="1" x14ac:dyDescent="0.3">
      <c r="A11" s="28" t="s">
        <v>29</v>
      </c>
      <c r="B11" s="29"/>
      <c r="C11" s="30"/>
      <c r="D11" s="31" t="s">
        <v>18</v>
      </c>
      <c r="E11" s="32"/>
      <c r="F11" s="32"/>
      <c r="G11" s="33"/>
      <c r="H11" s="60"/>
      <c r="I11" s="26"/>
    </row>
    <row r="12" spans="1:12" ht="15.75" thickBot="1" x14ac:dyDescent="0.3">
      <c r="A12" s="34"/>
      <c r="B12" s="35"/>
      <c r="C12" s="30"/>
      <c r="D12" s="36"/>
      <c r="E12" s="25"/>
      <c r="F12" s="25"/>
      <c r="G12" s="25"/>
      <c r="I12" s="26"/>
    </row>
    <row r="13" spans="1:12" ht="30" customHeight="1" thickBot="1" x14ac:dyDescent="0.3">
      <c r="A13" s="34"/>
      <c r="B13" s="35"/>
      <c r="C13" s="30"/>
      <c r="D13" s="31" t="s">
        <v>19</v>
      </c>
      <c r="E13" s="32"/>
      <c r="F13" s="32"/>
      <c r="G13" s="33"/>
      <c r="H13" s="60"/>
      <c r="I13" s="26"/>
    </row>
    <row r="14" spans="1:12" ht="18.75" customHeight="1" thickBot="1" x14ac:dyDescent="0.3">
      <c r="A14" s="34"/>
      <c r="B14" s="35"/>
      <c r="C14" s="30"/>
      <c r="E14" s="25"/>
      <c r="F14" s="25"/>
      <c r="G14" s="25"/>
      <c r="I14" s="26"/>
    </row>
    <row r="15" spans="1:12" ht="24" customHeight="1" thickBot="1" x14ac:dyDescent="0.3">
      <c r="A15" s="37"/>
      <c r="B15" s="38"/>
      <c r="C15" s="30"/>
      <c r="D15" s="31" t="s">
        <v>23</v>
      </c>
      <c r="E15" s="32"/>
      <c r="F15" s="32"/>
      <c r="G15" s="33"/>
      <c r="H15" s="60"/>
      <c r="I15" s="26"/>
      <c r="J15" s="27"/>
      <c r="K15" s="27"/>
    </row>
    <row r="16" spans="1:12" x14ac:dyDescent="0.25">
      <c r="A16" s="22"/>
      <c r="B16" s="22"/>
      <c r="C16" s="22"/>
      <c r="E16" s="25"/>
      <c r="F16" s="25"/>
      <c r="G16" s="25"/>
      <c r="I16" s="26"/>
      <c r="J16" s="27"/>
      <c r="K16" s="27"/>
    </row>
    <row r="18" spans="1:12" s="41" customFormat="1" ht="25.5" x14ac:dyDescent="0.25">
      <c r="A18" s="39" t="s">
        <v>33</v>
      </c>
      <c r="B18" s="39" t="s">
        <v>3</v>
      </c>
      <c r="C18" s="39" t="s">
        <v>20</v>
      </c>
      <c r="D18" s="39" t="s">
        <v>4</v>
      </c>
      <c r="E18" s="39" t="s">
        <v>25</v>
      </c>
      <c r="F18" s="40" t="s">
        <v>5</v>
      </c>
      <c r="G18" s="40" t="s">
        <v>27</v>
      </c>
      <c r="H18" s="40" t="s">
        <v>6</v>
      </c>
      <c r="I18" s="40" t="s">
        <v>7</v>
      </c>
      <c r="J18" s="40" t="s">
        <v>8</v>
      </c>
      <c r="K18" s="40" t="s">
        <v>9</v>
      </c>
      <c r="L18" s="40" t="s">
        <v>10</v>
      </c>
    </row>
    <row r="19" spans="1:12" s="41" customFormat="1" ht="318.75" x14ac:dyDescent="0.25">
      <c r="A19" s="7">
        <v>1</v>
      </c>
      <c r="B19" s="42" t="s">
        <v>42</v>
      </c>
      <c r="C19" s="13"/>
      <c r="D19" s="43">
        <v>2</v>
      </c>
      <c r="E19" s="43" t="s">
        <v>41</v>
      </c>
      <c r="F19" s="14">
        <v>0</v>
      </c>
      <c r="G19" s="15">
        <v>0</v>
      </c>
      <c r="H19" s="1">
        <f>+ROUND(F19*G19,0)</f>
        <v>0</v>
      </c>
      <c r="I19" s="1">
        <f>ROUND(F19+H19,0)</f>
        <v>0</v>
      </c>
      <c r="J19" s="1">
        <f>ROUND(F19*D19,0)</f>
        <v>0</v>
      </c>
      <c r="K19" s="1">
        <f>ROUND(J19*G19,0)</f>
        <v>0</v>
      </c>
      <c r="L19" s="2">
        <f>ROUND(J19+K19,0)</f>
        <v>0</v>
      </c>
    </row>
    <row r="20" spans="1:12" s="41" customFormat="1" ht="114.75" x14ac:dyDescent="0.25">
      <c r="A20" s="7">
        <f>+A19+1</f>
        <v>2</v>
      </c>
      <c r="B20" s="42" t="s">
        <v>37</v>
      </c>
      <c r="C20" s="13"/>
      <c r="D20" s="43">
        <v>2</v>
      </c>
      <c r="E20" s="43" t="s">
        <v>41</v>
      </c>
      <c r="F20" s="14">
        <v>0</v>
      </c>
      <c r="G20" s="15">
        <v>0</v>
      </c>
      <c r="H20" s="1">
        <f t="shared" ref="H20:H25" si="0">+ROUND(F20*G20,0)</f>
        <v>0</v>
      </c>
      <c r="I20" s="1">
        <f t="shared" ref="I20:I25" si="1">ROUND(F20+H20,0)</f>
        <v>0</v>
      </c>
      <c r="J20" s="1">
        <f t="shared" ref="J20:J25" si="2">ROUND(F20*D20,0)</f>
        <v>0</v>
      </c>
      <c r="K20" s="1">
        <f t="shared" ref="K20:K25" si="3">ROUND(J20*G20,0)</f>
        <v>0</v>
      </c>
      <c r="L20" s="2">
        <f t="shared" ref="L20:L25" si="4">ROUND(J20+K20,0)</f>
        <v>0</v>
      </c>
    </row>
    <row r="21" spans="1:12" s="41" customFormat="1" ht="89.25" x14ac:dyDescent="0.25">
      <c r="A21" s="7">
        <f t="shared" ref="A21:A25" si="5">+A20+1</f>
        <v>3</v>
      </c>
      <c r="B21" s="42" t="s">
        <v>38</v>
      </c>
      <c r="C21" s="13"/>
      <c r="D21" s="43">
        <v>2</v>
      </c>
      <c r="E21" s="43" t="s">
        <v>41</v>
      </c>
      <c r="F21" s="14">
        <v>0</v>
      </c>
      <c r="G21" s="15">
        <v>0</v>
      </c>
      <c r="H21" s="1">
        <f t="shared" si="0"/>
        <v>0</v>
      </c>
      <c r="I21" s="1">
        <f t="shared" si="1"/>
        <v>0</v>
      </c>
      <c r="J21" s="1">
        <f t="shared" si="2"/>
        <v>0</v>
      </c>
      <c r="K21" s="1">
        <f t="shared" si="3"/>
        <v>0</v>
      </c>
      <c r="L21" s="2">
        <f t="shared" si="4"/>
        <v>0</v>
      </c>
    </row>
    <row r="22" spans="1:12" s="41" customFormat="1" ht="89.25" x14ac:dyDescent="0.25">
      <c r="A22" s="7">
        <f t="shared" si="5"/>
        <v>4</v>
      </c>
      <c r="B22" s="42" t="s">
        <v>39</v>
      </c>
      <c r="C22" s="13"/>
      <c r="D22" s="43">
        <v>2</v>
      </c>
      <c r="E22" s="43" t="s">
        <v>41</v>
      </c>
      <c r="F22" s="14">
        <v>0</v>
      </c>
      <c r="G22" s="15">
        <v>0</v>
      </c>
      <c r="H22" s="1">
        <f t="shared" si="0"/>
        <v>0</v>
      </c>
      <c r="I22" s="1">
        <f t="shared" si="1"/>
        <v>0</v>
      </c>
      <c r="J22" s="1">
        <f t="shared" si="2"/>
        <v>0</v>
      </c>
      <c r="K22" s="1">
        <f t="shared" si="3"/>
        <v>0</v>
      </c>
      <c r="L22" s="2">
        <f t="shared" si="4"/>
        <v>0</v>
      </c>
    </row>
    <row r="23" spans="1:12" s="41" customFormat="1" ht="204" x14ac:dyDescent="0.25">
      <c r="A23" s="7">
        <f t="shared" si="5"/>
        <v>5</v>
      </c>
      <c r="B23" s="42" t="s">
        <v>43</v>
      </c>
      <c r="C23" s="13"/>
      <c r="D23" s="43">
        <v>2</v>
      </c>
      <c r="E23" s="43" t="s">
        <v>41</v>
      </c>
      <c r="F23" s="14">
        <v>0</v>
      </c>
      <c r="G23" s="15">
        <v>0</v>
      </c>
      <c r="H23" s="1">
        <f t="shared" si="0"/>
        <v>0</v>
      </c>
      <c r="I23" s="1">
        <f t="shared" si="1"/>
        <v>0</v>
      </c>
      <c r="J23" s="1">
        <f t="shared" si="2"/>
        <v>0</v>
      </c>
      <c r="K23" s="1">
        <f t="shared" si="3"/>
        <v>0</v>
      </c>
      <c r="L23" s="2">
        <f t="shared" si="4"/>
        <v>0</v>
      </c>
    </row>
    <row r="24" spans="1:12" s="41" customFormat="1" ht="89.25" x14ac:dyDescent="0.25">
      <c r="A24" s="7">
        <f t="shared" si="5"/>
        <v>6</v>
      </c>
      <c r="B24" s="42" t="s">
        <v>40</v>
      </c>
      <c r="C24" s="13"/>
      <c r="D24" s="43">
        <v>1</v>
      </c>
      <c r="E24" s="43" t="s">
        <v>41</v>
      </c>
      <c r="F24" s="14">
        <v>0</v>
      </c>
      <c r="G24" s="15">
        <v>0</v>
      </c>
      <c r="H24" s="1">
        <f t="shared" si="0"/>
        <v>0</v>
      </c>
      <c r="I24" s="1">
        <f t="shared" si="1"/>
        <v>0</v>
      </c>
      <c r="J24" s="1">
        <f t="shared" si="2"/>
        <v>0</v>
      </c>
      <c r="K24" s="1">
        <f t="shared" si="3"/>
        <v>0</v>
      </c>
      <c r="L24" s="2">
        <f t="shared" si="4"/>
        <v>0</v>
      </c>
    </row>
    <row r="25" spans="1:12" s="41" customFormat="1" ht="38.25" x14ac:dyDescent="0.25">
      <c r="A25" s="7">
        <f t="shared" si="5"/>
        <v>7</v>
      </c>
      <c r="B25" s="42" t="s">
        <v>44</v>
      </c>
      <c r="C25" s="13"/>
      <c r="D25" s="43">
        <v>4</v>
      </c>
      <c r="E25" s="43" t="s">
        <v>41</v>
      </c>
      <c r="F25" s="14">
        <v>0</v>
      </c>
      <c r="G25" s="15">
        <v>0</v>
      </c>
      <c r="H25" s="1">
        <f t="shared" si="0"/>
        <v>0</v>
      </c>
      <c r="I25" s="1">
        <f t="shared" si="1"/>
        <v>0</v>
      </c>
      <c r="J25" s="1">
        <f t="shared" si="2"/>
        <v>0</v>
      </c>
      <c r="K25" s="1">
        <f t="shared" si="3"/>
        <v>0</v>
      </c>
      <c r="L25" s="2">
        <f t="shared" si="4"/>
        <v>0</v>
      </c>
    </row>
    <row r="26" spans="1:12" s="41" customFormat="1" ht="42" customHeight="1" thickBot="1" x14ac:dyDescent="0.25">
      <c r="A26" s="30"/>
      <c r="B26" s="44"/>
      <c r="C26" s="44"/>
      <c r="D26" s="30"/>
      <c r="E26" s="45"/>
      <c r="F26" s="46"/>
      <c r="G26" s="45"/>
      <c r="H26" s="45"/>
      <c r="I26" s="47"/>
      <c r="K26" s="8" t="s">
        <v>24</v>
      </c>
      <c r="L26" s="4">
        <f>SUMIF(G:G,0%,J:J)</f>
        <v>0</v>
      </c>
    </row>
    <row r="27" spans="1:12" s="41" customFormat="1" ht="29.25" customHeight="1" thickBot="1" x14ac:dyDescent="0.25">
      <c r="A27" s="48" t="s">
        <v>26</v>
      </c>
      <c r="B27" s="49"/>
      <c r="C27" s="49"/>
      <c r="D27" s="49"/>
      <c r="E27" s="49"/>
      <c r="F27" s="49"/>
      <c r="G27" s="49"/>
      <c r="H27" s="49"/>
      <c r="I27" s="49"/>
      <c r="J27" s="50"/>
      <c r="K27" s="12" t="s">
        <v>11</v>
      </c>
      <c r="L27" s="4">
        <f>SUMIF(G:G,5%,J:J)</f>
        <v>0</v>
      </c>
    </row>
    <row r="28" spans="1:12" s="41" customFormat="1" ht="77.25" customHeight="1" x14ac:dyDescent="0.2">
      <c r="A28" s="51" t="s">
        <v>34</v>
      </c>
      <c r="B28" s="51"/>
      <c r="C28" s="51"/>
      <c r="D28" s="51"/>
      <c r="E28" s="51"/>
      <c r="F28" s="51"/>
      <c r="G28" s="51"/>
      <c r="H28" s="51"/>
      <c r="I28" s="51"/>
      <c r="J28" s="51"/>
      <c r="K28" s="8" t="s">
        <v>12</v>
      </c>
      <c r="L28" s="4">
        <f>SUMIF(G:G,19%,J:J)</f>
        <v>0</v>
      </c>
    </row>
    <row r="29" spans="1:12" s="41" customFormat="1" ht="20.25" customHeight="1" x14ac:dyDescent="0.2">
      <c r="A29" s="52"/>
      <c r="B29" s="52"/>
      <c r="C29" s="52"/>
      <c r="D29" s="52"/>
      <c r="E29" s="52"/>
      <c r="F29" s="52"/>
      <c r="G29" s="52"/>
      <c r="H29" s="52"/>
      <c r="I29" s="52"/>
      <c r="J29" s="52"/>
      <c r="K29" s="9" t="s">
        <v>8</v>
      </c>
      <c r="L29" s="5">
        <f>SUM(L26:L28)</f>
        <v>0</v>
      </c>
    </row>
    <row r="30" spans="1:12" s="41" customFormat="1" ht="23.25" customHeight="1" x14ac:dyDescent="0.2">
      <c r="A30" s="52"/>
      <c r="B30" s="52"/>
      <c r="C30" s="52"/>
      <c r="D30" s="52"/>
      <c r="E30" s="52"/>
      <c r="F30" s="52"/>
      <c r="G30" s="52"/>
      <c r="H30" s="52"/>
      <c r="I30" s="52"/>
      <c r="J30" s="52"/>
      <c r="K30" s="10" t="s">
        <v>13</v>
      </c>
      <c r="L30" s="6">
        <f>ROUND(L27*5%,0)</f>
        <v>0</v>
      </c>
    </row>
    <row r="31" spans="1:12" s="41" customFormat="1" x14ac:dyDescent="0.2">
      <c r="A31" s="52"/>
      <c r="B31" s="52"/>
      <c r="C31" s="52"/>
      <c r="D31" s="52"/>
      <c r="E31" s="52"/>
      <c r="F31" s="52"/>
      <c r="G31" s="52"/>
      <c r="H31" s="52"/>
      <c r="I31" s="52"/>
      <c r="J31" s="52"/>
      <c r="K31" s="10" t="s">
        <v>14</v>
      </c>
      <c r="L31" s="4">
        <f>ROUND(L28*19%,0)</f>
        <v>0</v>
      </c>
    </row>
    <row r="32" spans="1:12" s="41" customFormat="1" x14ac:dyDescent="0.2">
      <c r="A32" s="52"/>
      <c r="B32" s="52"/>
      <c r="C32" s="52"/>
      <c r="D32" s="52"/>
      <c r="E32" s="52"/>
      <c r="F32" s="52"/>
      <c r="G32" s="52"/>
      <c r="H32" s="52"/>
      <c r="I32" s="52"/>
      <c r="J32" s="52"/>
      <c r="K32" s="9" t="s">
        <v>15</v>
      </c>
      <c r="L32" s="5">
        <f>SUM(L30:L31)</f>
        <v>0</v>
      </c>
    </row>
    <row r="33" spans="1:12" s="41" customFormat="1" ht="59.25" customHeight="1" x14ac:dyDescent="0.2">
      <c r="A33" s="52"/>
      <c r="B33" s="52"/>
      <c r="C33" s="52"/>
      <c r="D33" s="52"/>
      <c r="E33" s="52"/>
      <c r="F33" s="52"/>
      <c r="G33" s="52"/>
      <c r="H33" s="52"/>
      <c r="I33" s="52"/>
      <c r="J33" s="52"/>
      <c r="K33" s="11" t="s">
        <v>16</v>
      </c>
      <c r="L33" s="5">
        <f>+L29+L32</f>
        <v>0</v>
      </c>
    </row>
    <row r="36" spans="1:12" x14ac:dyDescent="0.25">
      <c r="B36" s="61"/>
      <c r="C36" s="61"/>
    </row>
    <row r="37" spans="1:12" x14ac:dyDescent="0.25">
      <c r="B37" s="61"/>
      <c r="C37" s="61"/>
    </row>
    <row r="38" spans="1:12" ht="15.75" thickBot="1" x14ac:dyDescent="0.3">
      <c r="B38" s="62"/>
      <c r="C38" s="62"/>
    </row>
    <row r="39" spans="1:12" x14ac:dyDescent="0.25">
      <c r="B39" s="53" t="s">
        <v>21</v>
      </c>
      <c r="C39" s="53"/>
    </row>
    <row r="41" spans="1:12" x14ac:dyDescent="0.25">
      <c r="A41" s="54" t="s">
        <v>45</v>
      </c>
    </row>
  </sheetData>
  <sheetProtection algorithmName="SHA-512" hashValue="BboF0LHiNburFua8PNpaXN2P10QGbgfp6P5zoaD/+xVpFhZOkUI/LzapY6Ba61ZN9yzt6noiJPvs1Lwuboi2dQ==" saltValue="uX31utBEEkx9cABZDD0KtQ==" spinCount="100000" sheet="1" scenarios="1" selectLockedCells="1"/>
  <mergeCells count="19">
    <mergeCell ref="A2:A5"/>
    <mergeCell ref="D11:G11"/>
    <mergeCell ref="K2:L2"/>
    <mergeCell ref="K3:L3"/>
    <mergeCell ref="K4:L4"/>
    <mergeCell ref="K5:L5"/>
    <mergeCell ref="A11:B15"/>
    <mergeCell ref="B2:J2"/>
    <mergeCell ref="B3:J3"/>
    <mergeCell ref="B4:J5"/>
    <mergeCell ref="A28:J33"/>
    <mergeCell ref="A27:J27"/>
    <mergeCell ref="A9:B9"/>
    <mergeCell ref="B39:C39"/>
    <mergeCell ref="D13:G13"/>
    <mergeCell ref="D15:G15"/>
    <mergeCell ref="F9:G9"/>
    <mergeCell ref="J9:K9"/>
    <mergeCell ref="B36:C38"/>
  </mergeCells>
  <dataValidations count="1">
    <dataValidation type="whole" allowBlank="1" showInputMessage="1" showErrorMessage="1" sqref="F19:F25"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2021-11-05T16:04:56Z</dcterms:modified>
</cp:coreProperties>
</file>