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122 EQUIPOS MANEJO ANIMAL/"/>
    </mc:Choice>
  </mc:AlternateContent>
  <xr:revisionPtr revIDLastSave="2" documentId="13_ncr:1_{19888477-CDA8-40D8-960E-69D26E2E13CA}" xr6:coauthVersionLast="46" xr6:coauthVersionMax="46" xr10:uidLastSave="{2A81B7CB-6FE3-4B9E-A0E4-BBDA5A002FF8}"/>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H20" i="1"/>
  <c r="I20" i="1" s="1"/>
  <c r="J19" i="1"/>
  <c r="H19" i="1"/>
  <c r="I19" i="1" s="1"/>
  <c r="K20" i="1" l="1"/>
  <c r="L20" i="1" s="1"/>
  <c r="K19" i="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<sst xmlns="http://schemas.openxmlformats.org/spreadsheetml/2006/main" count="43" uniqueCount="41">
  <si>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</si>
  <si>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</si>
  <si>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</si>
  <si>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</si>
  <si>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</si>
  <si>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</si>
  <si>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</si>
  <si>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</si>
  <si>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</si>
  <si>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</si>
  <si>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</si>
  <si>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</si>
  <si>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</si>
  <si>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</si>
  <si>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</si>
  <si>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</si>
  <si>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</si>
  <si>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</si>
  <si>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</si>
  <si>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</si>
  <si>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</si>
  <si>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</si>
  <si>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</si>
  <si>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</si>
  <si>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</si>
  <si>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</si>
  <si>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</si>
  <si>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</si>
  <si>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</si>
  <si>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</si>
  <si>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</si>
  <si>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</si>
  <si>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</si>
  <si>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</si>
  <si>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</si>
  <si>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</si>
  <si>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</si>
  <si>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</si>
  <si>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</si>
  <si>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Brete inmovilizador para Ovinos:
Brete Volteador ajustable Debido a que el Ovino gira en su propio eje, la operación es simple y directa; y el acceso a las ovejas se puede obtener a través de la puerta trasera.
La operación con Aros de circunferencia permite que las ovejas giren sobre su propio eje y, por lo tanto, menos esfuerzo por parte del operador. El acceso a la parte trasera del animal se puede obtener a través de la puerta trasera si es necesario.
Consta de: Sistema de ruedas para fáciles desplazamientos, Accesos en las partes medias para acceso Abdominal.
Fabricado en tuberia Agua negra y tuberia galvanizada (partes bajas y laterales)
Dimensiones:
Largo 1.50 mts
Ancho: 1.50
GARANTIA: 1 año</t>
  </si>
  <si>
    <t>Brete Ganadero para trabajo pesado:
Fabricado en estructura de tubería 2” GALVANIZADA pared gruesa capacitado para trabajar desde terneros hasta búfalos o padrones de 1.500 kg, guillotina delantera de doble servicio para encuellar cabeza de ternero, novillo y padrón así mismo permite topizar, descornar, purgar. Dos cortinas laterales para apretar al vacuno, accionado por medio de brazo mecánico, piñón y trinquete de seguridad (Libre de Guayas y Sistemas Hidráulicos). Acceso a (4) cuatro puertas de bisagra con pasador en la parte bajan para asegurar y realizar trabajos como cascos, ordeñar, capar el vacuno, nuestro brete ganadero cuenta con dos puertas de emergencia para evacuar ganado en caso de desplome o engarrotamiento dentro del mismo la primera está ubicada en una de las cortinas la cual abre a la mitad por medio de un marco interno y bisagra la segunda puerta es de despliegue completo al piso de una de las cortinas que aprietan al vacuno.
La puerta trasera de acceso al brete de corredera cuenta servicio de ventanillas en la parte alta para inseminar, palpar o realizar transferencia de embriones y en la parte baja puerta de bisagra con pasador para realizar trabajos bajos traseros. El brete cuenta con Tornillos o gatos niveladores instalados en la parte baja del mismo que facilitan que una persona pueda dar altura al equipo por sí mismo y así retirar o instalar las barras de pesaje. Una de las cortinas del brete es totalmente movible para ampliar o reducir el espacio interno del equipo esto para dar cavidad a animales de gran alzada adultos o para reducir su espacio y trabajar terneros dentro del brete. FABRICADO CON 8 PUERTAS MARA MEJORAR EL MANEJO DE ACTIVIDADES (4) cuatro puertas de bisagra con pasador en la parte baja de las cortinas para asegurar y realizar trabajos como cascos, ordeñar, capar el vacuno (1) puerta lateral de escape ubicada en una cortina para salida rápida del ganado (1) puerta trasera de acceso al brete de corredera con servicio de ventanillas en la parte alta para inseminar, palpar o realizar transferencia de embriones (1) Puerta de bisagra con pasador para realizar trabajos bajos traseros (1) Despliegue de una cortina al piso completamente en caso de emergencia. Sistema de gatos niveladores en las 4 esquinas del Brete para elevarlo fácilmente hasta el punto de poder introducir una báscula portátil ganadera o hacer un previo mantenimiento de limpieza. Puertas de acceso laterales bajas para trabajo de cascos, prepucio, ubre.
Puerta de corredera de acceso con ventanilla en la parte alta para trabajos de cría Como palpación, inseminación o trasferencia de embriones. Compuerta en la parta baja para trabajos de testículo, ubre o cascos. Sus repisas son adaptadas en madera plástica maciza lo cual impide que se rompa por una patada, inmune a las plagas, mayor rigidez, no se pudre ni se oxida.
Piso: vareta de madera plástica 5 cm de espesor maciza.
Sistema de pasadores y seguros semiautomáticos con resorte para cierre de ventanillas y puertas.
sistema medio de escalerilla tipo australiana para bloquear con talanquera desde la parte de atrás un vacuno y así poder realizar trabajos traseros fácilmente evitando que el animal corto se mueva constantemente dentro del equipo
Garantía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</si>
</sst>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xf>
    <xf numFmtId="0" fontId="3" fillId="4" borderId="18" xfId="0" applyFont="1" applyFill="1" applyBorder="1" applyAlignment="1" applyProtection="1">
      <alignment horizontal="left" vertical="center" wrapText="1"/>
      <protection locked="0"/>
    </xf>
    <xf numFmtId="43" fontId="12" fillId="4" borderId="20" xfId="3" applyFont="1" applyFill="1" applyBorder="1" applyAlignment="1" applyProtection="1">
      <alignment horizontal="center" vertical="center"/>
      <protection locked="0"/>
    </xf>
    <xf numFmtId="9" fontId="3" fillId="4" borderId="20" xfId="1" applyFont="1" applyFill="1" applyBorder="1" applyAlignment="1" applyProtection="1">
      <alignment horizontal="center" vertical="center"/>
      <protection locked="0"/>
    </xf>
    <xf numFmtId="43" fontId="3" fillId="0" borderId="20" xfId="3" applyFont="1" applyFill="1" applyBorder="1" applyAlignment="1" applyProtection="1">
      <alignment horizontal="center" vertical="center"/>
      <protection hidden="1"/>
    </xf>
    <xf numFmtId="43" fontId="3" fillId="0" borderId="20"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43" fontId="3" fillId="0" borderId="21" xfId="3" applyFont="1" applyBorder="1" applyAlignment="1" applyProtection="1">
      <alignment horizontal="center" vertical="center" wrapText="1"/>
      <protection hidden="1"/>
    </xf>
    <xf numFmtId="0" fontId="3" fillId="2" borderId="0" xfId="0" applyFont="1" applyFill="1" applyBorder="1" applyAlignment="1" applyProtection="1">
      <alignment vertical="center"/>
    </xf>
    <xf numFmtId="0" fontId="0" fillId="2" borderId="0" xfId="0" applyFill="1" applyBorder="1" applyAlignment="1" applyProtection="1">
      <alignment vertical="center"/>
    </xf>
    <xf numFmtId="0" fontId="14" fillId="0" borderId="1" xfId="0" applyFont="1" applyBorder="1" applyAlignment="1">
      <alignment horizontal="left" vertical="top" wrapText="1"/>
    </xf>
    <xf numFmtId="0" fontId="13" fillId="0" borderId="19" xfId="0" applyFont="1" applyBorder="1" applyAlignment="1">
      <alignment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90" zoomScaleNormal="90" zoomScaleSheetLayoutView="90" zoomScalePageLayoutView="55" workbookViewId="0">
      <selection activeCell="G19" sqref="G19"/>
    </sheetView>
  </sheetViews>
  <sheetFormatPr baseColWidth="10" defaultRowHeight="15" x14ac:dyDescent="0.25"/>
  <cols>
    <col min="1" max="1" width="6.7109375" style="12" customWidth="1"/>
    <col min="2" max="2" width="81.285156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62"/>
      <c r="B2" s="63" t="s">
        <v>1</v>
      </c>
      <c r="C2" s="63"/>
      <c r="D2" s="63"/>
      <c r="E2" s="63"/>
      <c r="F2" s="63"/>
      <c r="G2" s="63"/>
      <c r="H2" s="63"/>
      <c r="I2" s="63"/>
      <c r="J2" s="63"/>
      <c r="K2" s="63" t="s">
        <v>37</v>
      </c>
      <c r="L2" s="63"/>
    </row>
    <row r="3" spans="1:12" ht="15.75" customHeight="1" x14ac:dyDescent="0.25">
      <c r="A3" s="62"/>
      <c r="B3" s="63" t="s">
        <v>2</v>
      </c>
      <c r="C3" s="63"/>
      <c r="D3" s="63"/>
      <c r="E3" s="63"/>
      <c r="F3" s="63"/>
      <c r="G3" s="63"/>
      <c r="H3" s="63"/>
      <c r="I3" s="63"/>
      <c r="J3" s="63"/>
      <c r="K3" s="63" t="s">
        <v>32</v>
      </c>
      <c r="L3" s="63"/>
    </row>
    <row r="4" spans="1:12" ht="16.5" customHeight="1" x14ac:dyDescent="0.25">
      <c r="A4" s="62"/>
      <c r="B4" s="63" t="s">
        <v>30</v>
      </c>
      <c r="C4" s="63"/>
      <c r="D4" s="63"/>
      <c r="E4" s="63"/>
      <c r="F4" s="63"/>
      <c r="G4" s="63"/>
      <c r="H4" s="63"/>
      <c r="I4" s="63"/>
      <c r="J4" s="63"/>
      <c r="K4" s="63" t="s">
        <v>33</v>
      </c>
      <c r="L4" s="63"/>
    </row>
    <row r="5" spans="1:12" ht="15" customHeight="1" x14ac:dyDescent="0.25">
      <c r="A5" s="62"/>
      <c r="B5" s="63"/>
      <c r="C5" s="63"/>
      <c r="D5" s="63"/>
      <c r="E5" s="63"/>
      <c r="F5" s="63"/>
      <c r="G5" s="63"/>
      <c r="H5" s="63"/>
      <c r="I5" s="63"/>
      <c r="J5" s="63"/>
      <c r="K5" s="63" t="s">
        <v>34</v>
      </c>
      <c r="L5" s="63"/>
    </row>
    <row r="7" spans="1:12" x14ac:dyDescent="0.25">
      <c r="A7" s="15" t="s">
        <v>0</v>
      </c>
    </row>
    <row r="8" spans="1:12" x14ac:dyDescent="0.25">
      <c r="A8" s="15"/>
    </row>
    <row r="9" spans="1:12" ht="25.5" customHeight="1" x14ac:dyDescent="0.25">
      <c r="A9" s="51" t="s">
        <v>3</v>
      </c>
      <c r="B9" s="51"/>
      <c r="C9" s="16"/>
      <c r="E9" s="17" t="s">
        <v>24</v>
      </c>
      <c r="F9" s="56"/>
      <c r="G9" s="57"/>
      <c r="I9" s="18" t="s">
        <v>19</v>
      </c>
      <c r="J9" s="58"/>
      <c r="K9" s="59"/>
    </row>
    <row r="10" spans="1:12" ht="15.75" thickBot="1" x14ac:dyDescent="0.3">
      <c r="A10" s="16"/>
      <c r="B10" s="16"/>
      <c r="C10" s="16"/>
      <c r="E10" s="19"/>
      <c r="F10" s="19"/>
      <c r="G10" s="19"/>
      <c r="I10" s="20"/>
      <c r="J10" s="21"/>
      <c r="K10" s="21"/>
    </row>
    <row r="11" spans="1:12" ht="30.75" customHeight="1" thickBot="1" x14ac:dyDescent="0.3">
      <c r="A11" s="64" t="s">
        <v>31</v>
      </c>
      <c r="B11" s="65"/>
      <c r="C11" s="22"/>
      <c r="D11" s="53" t="s">
        <v>20</v>
      </c>
      <c r="E11" s="54"/>
      <c r="F11" s="54"/>
      <c r="G11" s="55"/>
      <c r="H11" s="31"/>
      <c r="I11" s="20"/>
    </row>
    <row r="12" spans="1:12" ht="15.75" thickBot="1" x14ac:dyDescent="0.3">
      <c r="A12" s="66"/>
      <c r="B12" s="67"/>
      <c r="C12" s="22"/>
      <c r="D12" s="23"/>
      <c r="E12" s="19"/>
      <c r="F12" s="19"/>
      <c r="G12" s="19"/>
      <c r="I12" s="20"/>
    </row>
    <row r="13" spans="1:12" ht="30" customHeight="1" thickBot="1" x14ac:dyDescent="0.3">
      <c r="A13" s="66"/>
      <c r="B13" s="67"/>
      <c r="C13" s="22"/>
      <c r="D13" s="53" t="s">
        <v>21</v>
      </c>
      <c r="E13" s="54"/>
      <c r="F13" s="54"/>
      <c r="G13" s="55"/>
      <c r="H13" s="31"/>
      <c r="I13" s="20"/>
    </row>
    <row r="14" spans="1:12" ht="18.75" customHeight="1" thickBot="1" x14ac:dyDescent="0.3">
      <c r="A14" s="66"/>
      <c r="B14" s="67"/>
      <c r="C14" s="22"/>
      <c r="E14" s="19"/>
      <c r="F14" s="19"/>
      <c r="G14" s="19"/>
      <c r="I14" s="20"/>
    </row>
    <row r="15" spans="1:12" ht="24" customHeight="1" thickBot="1" x14ac:dyDescent="0.3">
      <c r="A15" s="68"/>
      <c r="B15" s="69"/>
      <c r="C15" s="22"/>
      <c r="D15" s="53" t="s">
        <v>25</v>
      </c>
      <c r="E15" s="54"/>
      <c r="F15" s="54"/>
      <c r="G15" s="55"/>
      <c r="H15" s="31"/>
      <c r="I15" s="20"/>
      <c r="J15" s="21"/>
      <c r="K15" s="21"/>
    </row>
    <row r="16" spans="1:12" x14ac:dyDescent="0.25">
      <c r="A16" s="16"/>
      <c r="B16" s="16"/>
      <c r="C16" s="16"/>
      <c r="E16" s="19"/>
      <c r="F16" s="19"/>
      <c r="G16" s="19"/>
      <c r="I16" s="20"/>
      <c r="J16" s="21"/>
      <c r="K16" s="21"/>
    </row>
    <row r="18" spans="1:12" s="26" customFormat="1" ht="25.5" x14ac:dyDescent="0.25">
      <c r="A18" s="24" t="s">
        <v>35</v>
      </c>
      <c r="B18" s="24" t="s">
        <v>5</v>
      </c>
      <c r="C18" s="24" t="s">
        <v>22</v>
      </c>
      <c r="D18" s="24" t="s">
        <v>6</v>
      </c>
      <c r="E18" s="24" t="s">
        <v>27</v>
      </c>
      <c r="F18" s="25" t="s">
        <v>7</v>
      </c>
      <c r="G18" s="25" t="s">
        <v>29</v>
      </c>
      <c r="H18" s="25" t="s">
        <v>8</v>
      </c>
      <c r="I18" s="25" t="s">
        <v>9</v>
      </c>
      <c r="J18" s="25" t="s">
        <v>10</v>
      </c>
      <c r="K18" s="25" t="s">
        <v>11</v>
      </c>
      <c r="L18" s="25" t="s">
        <v>12</v>
      </c>
    </row>
    <row r="19" spans="1:12" s="26" customFormat="1" ht="162.75" customHeight="1" x14ac:dyDescent="0.25">
      <c r="A19" s="32">
        <v>1</v>
      </c>
      <c r="B19" s="45" t="s">
        <v>39</v>
      </c>
      <c r="C19" s="33"/>
      <c r="D19" s="39">
        <v>1</v>
      </c>
      <c r="E19" s="39" t="s">
        <v>38</v>
      </c>
      <c r="F19" s="34">
        <v>0</v>
      </c>
      <c r="G19" s="35">
        <v>0</v>
      </c>
      <c r="H19" s="36">
        <f>+ROUND(F19*G19,0)</f>
        <v>0</v>
      </c>
      <c r="I19" s="36">
        <f>ROUND(F19+H19,0)</f>
        <v>0</v>
      </c>
      <c r="J19" s="36">
        <f>ROUND(F19*D19,0)</f>
        <v>0</v>
      </c>
      <c r="K19" s="36">
        <f>ROUND(J19*G19,0)</f>
        <v>0</v>
      </c>
      <c r="L19" s="37">
        <f>ROUND(J19+K19,0)</f>
        <v>0</v>
      </c>
    </row>
    <row r="20" spans="1:12" s="26" customFormat="1" ht="408.75" customHeight="1" x14ac:dyDescent="0.25">
      <c r="A20" s="39"/>
      <c r="B20" s="44" t="s">
        <v>40</v>
      </c>
      <c r="C20" s="40"/>
      <c r="D20" s="39">
        <v>1</v>
      </c>
      <c r="E20" s="39" t="s">
        <v>38</v>
      </c>
      <c r="F20" s="10">
        <v>0</v>
      </c>
      <c r="G20" s="11">
        <v>0</v>
      </c>
      <c r="H20" s="1">
        <f>+ROUND(F20*G20,0)</f>
        <v>0</v>
      </c>
      <c r="I20" s="1">
        <f>ROUND(F20+H20,0)</f>
        <v>0</v>
      </c>
      <c r="J20" s="1">
        <f>ROUND(F20*D20,0)</f>
        <v>0</v>
      </c>
      <c r="K20" s="36">
        <f>ROUND(J20*G20,0)</f>
        <v>0</v>
      </c>
      <c r="L20" s="37">
        <f>ROUND(J20+K20,0)</f>
        <v>0</v>
      </c>
    </row>
    <row r="21" spans="1:12" s="26" customFormat="1" ht="42" customHeight="1" thickBot="1" x14ac:dyDescent="0.25">
      <c r="A21" s="22"/>
      <c r="B21" s="27"/>
      <c r="C21" s="27"/>
      <c r="D21" s="22"/>
      <c r="E21" s="28"/>
      <c r="F21" s="29"/>
      <c r="G21" s="28"/>
      <c r="H21" s="28"/>
      <c r="I21" s="42"/>
      <c r="J21" s="43"/>
      <c r="K21" s="6" t="s">
        <v>26</v>
      </c>
      <c r="L21" s="3">
        <f>SUMIF(G:G,0%,J:J)</f>
        <v>0</v>
      </c>
    </row>
    <row r="22" spans="1:12" s="26" customFormat="1" ht="29.25" customHeight="1" thickBot="1" x14ac:dyDescent="0.25">
      <c r="A22" s="48" t="s">
        <v>28</v>
      </c>
      <c r="B22" s="49"/>
      <c r="C22" s="49"/>
      <c r="D22" s="49"/>
      <c r="E22" s="49"/>
      <c r="F22" s="49"/>
      <c r="G22" s="49"/>
      <c r="H22" s="49"/>
      <c r="I22" s="49"/>
      <c r="J22" s="50"/>
      <c r="K22" s="41" t="s">
        <v>13</v>
      </c>
      <c r="L22" s="38">
        <f>SUMIF(G:G,5%,J:J)</f>
        <v>0</v>
      </c>
    </row>
    <row r="23" spans="1:12" s="26" customFormat="1" ht="77.25" customHeight="1" x14ac:dyDescent="0.2">
      <c r="A23" s="46" t="s">
        <v>36</v>
      </c>
      <c r="B23" s="46"/>
      <c r="C23" s="46"/>
      <c r="D23" s="46"/>
      <c r="E23" s="46"/>
      <c r="F23" s="46"/>
      <c r="G23" s="46"/>
      <c r="H23" s="46"/>
      <c r="I23" s="46"/>
      <c r="J23" s="46"/>
      <c r="K23" s="6" t="s">
        <v>14</v>
      </c>
      <c r="L23" s="3">
        <f>SUMIF(G:G,19%,J:J)</f>
        <v>0</v>
      </c>
    </row>
    <row r="24" spans="1:12" s="26" customFormat="1" ht="20.25" customHeight="1" x14ac:dyDescent="0.2">
      <c r="A24" s="47"/>
      <c r="B24" s="47"/>
      <c r="C24" s="47"/>
      <c r="D24" s="47"/>
      <c r="E24" s="47"/>
      <c r="F24" s="47"/>
      <c r="G24" s="47"/>
      <c r="H24" s="47"/>
      <c r="I24" s="47"/>
      <c r="J24" s="47"/>
      <c r="K24" s="7" t="s">
        <v>10</v>
      </c>
      <c r="L24" s="4">
        <f>SUM(L21:L23)</f>
        <v>0</v>
      </c>
    </row>
    <row r="25" spans="1:12" s="26" customFormat="1" ht="23.25" customHeight="1" x14ac:dyDescent="0.2">
      <c r="A25" s="47"/>
      <c r="B25" s="47"/>
      <c r="C25" s="47"/>
      <c r="D25" s="47"/>
      <c r="E25" s="47"/>
      <c r="F25" s="47"/>
      <c r="G25" s="47"/>
      <c r="H25" s="47"/>
      <c r="I25" s="47"/>
      <c r="J25" s="47"/>
      <c r="K25" s="8" t="s">
        <v>15</v>
      </c>
      <c r="L25" s="5">
        <f>ROUND(L22*5%,0)</f>
        <v>0</v>
      </c>
    </row>
    <row r="26" spans="1:12" s="26" customFormat="1" x14ac:dyDescent="0.2">
      <c r="A26" s="47"/>
      <c r="B26" s="47"/>
      <c r="C26" s="47"/>
      <c r="D26" s="47"/>
      <c r="E26" s="47"/>
      <c r="F26" s="47"/>
      <c r="G26" s="47"/>
      <c r="H26" s="47"/>
      <c r="I26" s="47"/>
      <c r="J26" s="47"/>
      <c r="K26" s="8" t="s">
        <v>16</v>
      </c>
      <c r="L26" s="3">
        <f>ROUND(L23*19%,0)</f>
        <v>0</v>
      </c>
    </row>
    <row r="27" spans="1:12" s="26" customFormat="1" x14ac:dyDescent="0.2">
      <c r="A27" s="47"/>
      <c r="B27" s="47"/>
      <c r="C27" s="47"/>
      <c r="D27" s="47"/>
      <c r="E27" s="47"/>
      <c r="F27" s="47"/>
      <c r="G27" s="47"/>
      <c r="H27" s="47"/>
      <c r="I27" s="47"/>
      <c r="J27" s="47"/>
      <c r="K27" s="7" t="s">
        <v>17</v>
      </c>
      <c r="L27" s="4">
        <f>SUM(L25:L26)</f>
        <v>0</v>
      </c>
    </row>
    <row r="28" spans="1:12" s="26" customFormat="1" ht="59.25" customHeight="1" x14ac:dyDescent="0.2">
      <c r="A28" s="47"/>
      <c r="B28" s="47"/>
      <c r="C28" s="47"/>
      <c r="D28" s="47"/>
      <c r="E28" s="47"/>
      <c r="F28" s="47"/>
      <c r="G28" s="47"/>
      <c r="H28" s="47"/>
      <c r="I28" s="47"/>
      <c r="J28" s="47"/>
      <c r="K28" s="9" t="s">
        <v>18</v>
      </c>
      <c r="L28" s="4">
        <f>+L24+L27</f>
        <v>0</v>
      </c>
    </row>
    <row r="30" spans="1:12" x14ac:dyDescent="0.25">
      <c r="B30" s="60"/>
      <c r="C30" s="60"/>
    </row>
    <row r="31" spans="1:12" x14ac:dyDescent="0.25">
      <c r="B31" s="60"/>
      <c r="C31" s="60"/>
    </row>
    <row r="32" spans="1:12" x14ac:dyDescent="0.25">
      <c r="B32" s="60"/>
      <c r="C32" s="60"/>
    </row>
    <row r="33" spans="1:3" ht="15.75" thickBot="1" x14ac:dyDescent="0.3">
      <c r="B33" s="61"/>
      <c r="C33" s="61"/>
    </row>
    <row r="34" spans="1:3" x14ac:dyDescent="0.25">
      <c r="B34" s="52" t="s">
        <v>23</v>
      </c>
      <c r="C34" s="52"/>
    </row>
    <row r="36" spans="1:3" x14ac:dyDescent="0.25">
      <c r="A36" s="30" t="s">
        <v>4</v>
      </c>
    </row>
  </sheetData>
  <sheetProtection algorithmName="SHA-512" hashValue="hwQ9t2/nGk0dIffKb0gfUJ+aAuX3+3DvlV8inTtXNVp/uuT9PeFu1gZsq40/1uzFCl/0kan5qKBKUDkBovGAfg==" saltValue="vdfZRZpOqbgDGuS9KuzzSQ==" spinCount="100000" sheet="1" scenarios="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0:C33"/>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2021-08-06T22:34:56Z</dcterms:modified>
</cp:coreProperties>
</file>