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078 MTO LAB ALIMENTOS 2JUNIO/"/>
    </mc:Choice>
  </mc:AlternateContent>
  <xr:revisionPtr revIDLastSave="4" documentId="13_ncr:1_{2EED7E30-802B-4341-B044-19C3E90B5BBF}" xr6:coauthVersionLast="46" xr6:coauthVersionMax="46" xr10:uidLastSave="{1930E5E4-786A-425E-B785-551BADCC19F7}"/>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Hoja1!$A$1:$L$57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9" i="1"/>
  <c r="K33" i="1"/>
  <c r="K37" i="1"/>
  <c r="K41" i="1"/>
  <c r="K23" i="1"/>
  <c r="J41" i="1"/>
  <c r="L41" i="1" s="1"/>
  <c r="J38" i="1"/>
  <c r="K38" i="1" s="1"/>
  <c r="L38" i="1" s="1"/>
  <c r="J39" i="1"/>
  <c r="J40" i="1"/>
  <c r="J33" i="1"/>
  <c r="L33" i="1" s="1"/>
  <c r="J34" i="1"/>
  <c r="K34" i="1" s="1"/>
  <c r="L34" i="1" s="1"/>
  <c r="J35" i="1"/>
  <c r="J36" i="1"/>
  <c r="J37" i="1"/>
  <c r="L37" i="1" s="1"/>
  <c r="J29" i="1"/>
  <c r="L29" i="1" s="1"/>
  <c r="J30" i="1"/>
  <c r="K30" i="1" s="1"/>
  <c r="L30" i="1" s="1"/>
  <c r="J31" i="1"/>
  <c r="J32" i="1"/>
  <c r="J26" i="1"/>
  <c r="K26" i="1" s="1"/>
  <c r="L26" i="1" s="1"/>
  <c r="J27" i="1"/>
  <c r="J28" i="1"/>
  <c r="J24" i="1"/>
  <c r="J25" i="1"/>
  <c r="L25" i="1" s="1"/>
  <c r="J20" i="1"/>
  <c r="K20" i="1" s="1"/>
  <c r="J21" i="1"/>
  <c r="K21" i="1" s="1"/>
  <c r="J22" i="1"/>
  <c r="K22" i="1" s="1"/>
  <c r="L22" i="1" s="1"/>
  <c r="J23" i="1"/>
  <c r="L23" i="1" s="1"/>
  <c r="I41" i="1"/>
  <c r="I37" i="1"/>
  <c r="I38" i="1"/>
  <c r="I39" i="1"/>
  <c r="I40" i="1"/>
  <c r="I32" i="1"/>
  <c r="I33" i="1"/>
  <c r="I34" i="1"/>
  <c r="I35" i="1"/>
  <c r="I36" i="1"/>
  <c r="I29" i="1"/>
  <c r="I30" i="1"/>
  <c r="I31" i="1"/>
  <c r="I25" i="1"/>
  <c r="I26" i="1"/>
  <c r="I27" i="1"/>
  <c r="I28" i="1"/>
  <c r="I20" i="1"/>
  <c r="I21" i="1"/>
  <c r="I22" i="1"/>
  <c r="I23" i="1"/>
  <c r="I24" i="1"/>
  <c r="H23" i="1"/>
  <c r="H24" i="1"/>
  <c r="H25" i="1"/>
  <c r="H26" i="1"/>
  <c r="H27" i="1"/>
  <c r="H28" i="1"/>
  <c r="H29" i="1"/>
  <c r="H30" i="1"/>
  <c r="H31" i="1"/>
  <c r="H32" i="1"/>
  <c r="H33" i="1"/>
  <c r="H34" i="1"/>
  <c r="H35" i="1"/>
  <c r="H36" i="1"/>
  <c r="H37" i="1"/>
  <c r="H38" i="1"/>
  <c r="H39" i="1"/>
  <c r="H40" i="1"/>
  <c r="H41" i="1"/>
  <c r="H20" i="1"/>
  <c r="H21" i="1"/>
  <c r="H22" i="1"/>
  <c r="L43" i="1"/>
  <c r="L46" i="1" s="1"/>
  <c r="L31" i="1" l="1"/>
  <c r="L36" i="1"/>
  <c r="L35" i="1"/>
  <c r="K40" i="1"/>
  <c r="L40" i="1" s="1"/>
  <c r="K36" i="1"/>
  <c r="K32" i="1"/>
  <c r="L32" i="1" s="1"/>
  <c r="K28" i="1"/>
  <c r="L28" i="1" s="1"/>
  <c r="K24" i="1"/>
  <c r="L24" i="1" s="1"/>
  <c r="L21" i="1"/>
  <c r="K39" i="1"/>
  <c r="L39" i="1" s="1"/>
  <c r="K35" i="1"/>
  <c r="K31" i="1"/>
  <c r="K27" i="1"/>
  <c r="L27" i="1" s="1"/>
  <c r="L20" i="1"/>
  <c r="H19" i="1"/>
  <c r="I19" i="1" l="1"/>
  <c r="J19" i="1" l="1"/>
  <c r="L44" i="1" l="1"/>
  <c r="L47" i="1" s="1"/>
  <c r="L42" i="1"/>
  <c r="K19" i="1"/>
  <c r="L48" i="1" l="1"/>
  <c r="L45" i="1"/>
  <c r="L19" i="1"/>
  <c r="L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<sst xmlns="http://schemas.openxmlformats.org/spreadsheetml/2006/main" count="85" uniqueCount="62">
  <si>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</si>
  <si>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</si>
  <si>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</si>
  <si>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</si>
  <si>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</si>
  <si>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</si>
  <si>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</si>
  <si>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</si>
  <si>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</si>
  <si>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</si>
  <si>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</si>
  <si>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</si>
  <si>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</si>
  <si>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</si>
  <si>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</si>
  <si>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</si>
  <si>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</si>
  <si>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</si>
  <si>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</si>
  <si>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</si>
  <si>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</si>
  <si>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</si>
  <si>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</si>
  <si>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</si>
  <si>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</si>
  <si>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</si>
  <si>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</si>
  <si>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</si>
  <si>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</si>
  <si>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</si>
  <si>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</si>
  <si>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</si>
  <si>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</si>
  <si>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</si>
  <si>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</si>
  <si>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</si>
  <si>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</si>
  <si>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</si>
  <si>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</si>
  <si>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UNIDAD REGIONAL: FUSAGASUGA ESPACIO ACADEMICO: LABORATORIOS DE ALIMENTOS PLACA: 8419 NOMBRE EQUIPO: MOLINO OMEGA SERVICIO CORRECTIVO Y/O PREVENTIVO: MANTENIMIENTO PREVENTIVO Y CORRECTIVO DESCRIPCION: VERIFICAR RODAMIENTOS DEL REDUCTOR CAMBIO DE RETENEDORES, VALVULINA, CUCHILLA Y DISCO # 8</t>
  </si>
  <si>
    <t>UNIDAD REGIONAL: FUSAGASUGA ESPACIO ACADEMICO: LABORATORIOS DE ALIMENTOS PLACA: 16436 NOMBRE EQUIPO: SIERRA V 30 INOX SERVICIO CORRECTIVO Y/O PREVENTIVO: MANTENIMIENTO PREVENTIVO Y CORRECTIVO DESCRIPCION: CAMBIO DE RODAMIENTOS (4), RETENEDOR (2) CINTA DE 98' (1), GUIA CINTA, RODAMIENTO DEL CARRO (6)</t>
  </si>
  <si>
    <t>UNIDAD REGIONAL: FUSAGASUGA ESPACIO ACADEMICO: LABORATORIOS DE ALIMENTOS PLACA: 16437 NOMBRE EQUIPO: SIERRA OMEGA SERVICIO CORRECTIVO Y/O PREVENTIVO: MANTENIMIENTO  CORRECTIVO DESCRIPCION: LIMPIEZA Y LUBRICACION BOLANTES REVISION ELECTRICA, CAMBIO DE CINTA</t>
  </si>
  <si>
    <t>UNIDAD REGIONAL: FUSAGASUGA ESPACIO ACADEMICO: LABORATORIOS DE ALIMENTOS PLACA: 16444 NOMBRE EQUIPO: CLIPEADORA SERVICIO CORRECTIVO Y/O PREVENTIVO: MANTENIMIENTO  PREVENTIVO DESCRIPCION:LIMPIEZA GENERAL DEL EQUIPO (DESARME Y LIMPIEZA), REVISIÓN Y AJUSTE DE COMPONENTES</t>
  </si>
  <si>
    <t>UNIDAD REGIONAL: FUSAGASUGA ESPACIO ACADEMICO: LABORATORIOS DE ALIMENTOS PLACA: 16513 NOMBRE EQUIPO: BASCULA 300KG JAVAR SERVICIO CORRECTIVO Y/O PREVENTIVO: MANTENIMIENTO  PREVENTIVO DESCRIPCION: LIMPIEZA Y REVISION ELECTRONICA</t>
  </si>
  <si>
    <t>UNIDAD REGIONAL: FUSAGASUGA ESPACIO ACADEMICO: LABORATORIOS DE ALIMENTOS PLACA: 16519 NOMBRE EQUIPO: CUTTER 15 LTS SERVICIO CORRECTIVO Y/O PREVENTIVO: MANTENIMIENTO  PREVENTIVO DESCRIPCION: VERIFICACION DE LOS RODAMIENTOS DEL TORPEDO ADICION DE GRASA DEL REDUCTOR Y REALIZAR MANTENIMIENTO VARIADOR</t>
  </si>
  <si>
    <t>UNIDAD REGIONAL: FUSAGASUGA ESPACIO ACADEMICO: LABORATORIOS DE ALIMENTOS PLACA: 16525 NOMBRE EQUIPO: EMBUTIDORA MANUAL 15 L SERVICIO CORRECTIVO Y/O PREVENTIVO: MANTENIMIENTO  PREVENTIVO DESCRIPCION: DESARMADO PARA LIMPIEZA DE PIÑONES, Y ENGRASE. ARMADO Y PUESTA EN MARCHA</t>
  </si>
  <si>
    <t>UNIDAD REGIONAL: FUSAGASUGA ESPACIO ACADEMICO: LABORATORIOS DE ALIMENTOS PLACA: 16526 NOMBRE EQUIPO: EMPACADORA AL VACIO BASIC SERVICIO CORRECTIVO Y/O PREVENTIVO: MANTENIMIENTO  PREVENTIVO DESCRIPCION: CAMBIO DE ACEITE BOMBA AL VACIO, FILTRO 13CM, RESISTENCIA, TELA TEFLON, BRAZO HIDRAULICO</t>
  </si>
  <si>
    <t>UNIDAD REGIONAL: FUSAGASUGA ESPACIO ACADEMICO: LABORATORIOS DE ALIMENTOS PLACA: 16548 NOMBRE EQUIPO: LICUADORA 15 L SERVICIO CORRECTIVO Y/O PREVENTIVO: MANTENIMIENTO  CORRECTIVO DESCRIPCION: CAMBIO DE ACOPLE L75, CAMBIO DE RODAMIENTOS, CAMBIO DE MOTOR Y SELLO MECANICO, CAMBIO DE EMPAQUE VASO</t>
  </si>
  <si>
    <t>UNIDAD REGIONAL: FUSAGASUGA ESPACIO ACADEMICO: LABORATORIOS DE ALIMENTOS PLACA: 16553 NOMBRE EQUIPO: AMARRADORA JAVAR SERVICIO CORRECTIVO Y/O PREVENTIVO: MANTENIMIENTO  PREVENTIVO DESCRIPCION: LAVADO DE PIÑONES Y ENGRASE  </t>
  </si>
  <si>
    <t>UNIDAD REGIONAL: FUSAGASUGA ESPACIO ACADEMICO: LABORATORIOS DE ALIMENTOS PLACA: 16554 NOMBRE EQUIPO: MEZCLADORA TALSA SERVICIO CORRECTIVO Y/O PREVENTIVO: MANTENIMIENTO  PREVENTIVO Y CORRECTIVO DESCRIPCION: REALIZAR CAMBIO DE RODAMIENTOS TOLVA JUSTE CADENA , CAMBIO VALVULINA REDUCTOR</t>
  </si>
  <si>
    <t>UNIDAD REGIONAL: FUSAGASUGA ESPACIO ACADEMICO: LABORATORIOS DE ALIMENTOS PLACA: 16558 NOMBRE EQUIPO: TANQUE DE COCCION SERVICIO CORRECTIVO Y/O PREVENTIVO: MANTENIMIENTO  PREVENTIVO  DESCRIPCION: VERIFICAR FUNCIONAMIENTO QUEMADORES,VALVULAS , LLAVES DE PASO , LAMINA LATERAL</t>
  </si>
  <si>
    <t>UNIDAD REGIONAL: FUSAGASUGA ESPACIO ACADEMICO: LABORATORIOS DE ALIMENTOS PLACA: 16576 NOMBRE EQUIPO: REFRIGERADOR DE DOS CUERPOS SERVICIO CORRECTIVO Y/O PREVENTIVO: MANTENIMIENTO  PREVENTIVO, CORRECTIVO DESCRIPCION: LIMPIEZA GENERAL Y PINTURA</t>
  </si>
  <si>
    <t>UNIDAD REGIONAL: FUSAGASUGA ESPACIO ACADEMICO: LABORATORIOS DE ALIMENTOS PLACA: 26960 NOMBRE EQUIPO: TINA QUESERA SERVICIO CORRECTIVO Y/O PREVENTIVO: MANTENIMIENTO  PREVENTIVO DESCRIPCION: VERIFICAR FUNCIONAMIENTO QUEMADORES,VALVULAS , LLAVES DE PASO , LAMINA LATERAL  </t>
  </si>
  <si>
    <t>UNIDAD REGIONAL: FUSAGASUGA ESPACIO ACADEMICO: LABORATORIOS DE ALIMENTOS PLACA: 60333 NOMBRE EQUIPO: PRENSA COMPACTADORA SERVICIO CORRECTIVO Y/O PREVENTIVO: MANTENIMIENTO  PREVENTIVO Y CORRECTIVO DESCRIPCION: LIMPIEZA DEL DESPEGUE DEL CABEZOTE DEL COMPRESOR CAMBIO DE ACEITE Y FITRO FUNCIONAMIENTO DEL PISTON</t>
  </si>
  <si>
    <t>UNIDAD REGIONAL: UBATE ESPACIO ACADEMICO: LABORATORIO LACTEOS Y CARNICOS PLACA: 3000435 NOMBRE EQUIPO: BALANZA TRIPLE BRAZO SERVICIO CORRECTIVO Y/O PREVENTIVO: MANTENIMIENTO  PREVENTIVO  DESCRIPCION: LIMPIEZA GENERAL</t>
  </si>
  <si>
    <t>UNIDAD REGIONAL: UBATE ESPACIO ACADEMICO: LABORATORIO LACTEOS Y CARNICOS PLACA: 3000471 NOMBRE EQUIPO: EMBUTIDORA MANUAL SERVICIO CORRECTIVO Y/O PREVENTIVO: MANTENIMIENTO  PREVENTIVO Y CORRECTIVO DESCRIPCION:  AJUSTE DE PIÑONES, LUBRICACION, SUMINISTRAR TUERCA EMBUDOS 55MM DIAMETRO  </t>
  </si>
  <si>
    <t>UNIDAD REGIONAL: UBATE ESPACIO ACADEMICO: LABORATORIO LACTEOS Y CARNICOS PLACA: 3006295 NOMBRE EQUIPO: CUTTER 30 LTS  SERVICIO CORRECTIVO Y/O PREVENTIVO: MANTENIMIENTO  PREVENTIVO Y CORRECTIVO DESCRIPCION:  VERIFICAR RODAMIENTOS DEL TORPEDO ,ADICIONAR GRASA DEL REDUCTOR, AJUSTAR TOLVA .INSTALAR TERMOMETRO ROSCA DE 7/16 .</t>
  </si>
  <si>
    <t>UNIDAD REGIONAL: UBATE ESPACIO ACADEMICO: LABORATORIO LACTEOS Y CARNICOS PLACA: 3006419 NOMBRE EQUIPO: MOLINO M12 SERVICIO CORRECTIVO Y/O PREVENTIVO: MANTENIMIENTO  PREVENTIVO Y CORRECTIVO DESCRIPCION:  CAMBIO ARANDELA TEFLON, CAMBIO DE RODAMIENTOS RETENEDORES, CAMBIO DE VALVULINA.</t>
  </si>
  <si>
    <t>UNIDAD REGIONAL: UBATE ESPACIO ACADEMICO: LABORATORIO LACTEOS Y CARNICOS PLACA: 3008127 NOMBRE EQUIPO:TINA QUESERA SERVICIO CORRECTIVO Y/O PREVENTIVO: MANTENIMIENTO  PREVENTIVO Y CORRECTIVO DESCRIPCION:  VERIFICAR FUNCIONAMIENTO QUEMADORES,VALVULAS , LLAVES DE PASO CAMBIAR UNA 3/4 ENTRADA INOX</t>
  </si>
  <si>
    <t>  UNIDAD REGIONAL: UBATE ESPACIO ACADEMICO: LABORATORIO LACTEOS Y CARNICOS PLACA: 3008267 NOMBRE EQUIPO:BALANZA SOLO PESO SERVICIO CORRECTIVO Y/O PREVENTIVO: MANTENIMIENTO  PREVENTIVO  DESCRIPCION:  LIMPIEZA GENERAL</t>
  </si>
  <si>
    <t>UNIDAD REGIONAL: UBATE ESPACIO ACADEMICO: LABORATORIO LACTEOS Y CARNICOS PLACA: 3008586 NOMBRE EQUIPO:ESTUFA DOS PUESTOS SERVICIO CORRECTIVO Y/O PREVENTIVO: MANTENIMIENTO  PREVENTIVO Y CORRECTIVO DESCRIPCION:  CAMBIAR DOS QUEMADORES (DIAMETROS 340MM Y 100MM), DOS VALVULAS, UN METRO TUVERIA DE COBRE CONEXIONES CON SUS FISTOS</t>
  </si>
  <si>
    <t>UNIDAD REGIONAL: UBATE ESPACIO ACADEMICO: LABORATORIO LACTEOS Y CARNICOS PLACA: 3008701 NOMBRE EQUIPO:ESTUFA DOS QUEMADORES SERVICIO CORRECTIVO Y/O PREVENTIVO: MANTENIMIENTO  PREVENTIVO Y CORRECTIVO DESCRIPCION:  LIMPIEZA GENERAL Y PINTURA,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</si>
</sst>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0" applyNumberFormat="0" applyAlignment="0" applyProtection="0"/>
    <xf numFmtId="0" fontId="21" fillId="9" borderId="21" applyNumberFormat="0" applyAlignment="0" applyProtection="0"/>
    <xf numFmtId="0" fontId="22" fillId="9" borderId="20" applyNumberFormat="0" applyAlignment="0" applyProtection="0"/>
    <xf numFmtId="0" fontId="23" fillId="0" borderId="22" applyNumberFormat="0" applyFill="0" applyAlignment="0" applyProtection="0"/>
    <xf numFmtId="0" fontId="24" fillId="10" borderId="23" applyNumberFormat="0" applyAlignment="0" applyProtection="0"/>
    <xf numFmtId="0" fontId="25" fillId="0" borderId="0" applyNumberFormat="0" applyFill="0" applyBorder="0" applyAlignment="0" applyProtection="0"/>
    <xf numFmtId="0" fontId="5" fillId="11"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43" fontId="12" fillId="4" borderId="27" xfId="3" applyFont="1" applyFill="1" applyBorder="1" applyAlignment="1" applyProtection="1">
      <alignment horizontal="center" vertical="center"/>
      <protection locked="0"/>
    </xf>
    <xf numFmtId="9" fontId="3" fillId="4" borderId="27"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0" fillId="2" borderId="0" xfId="0" applyFill="1" applyBorder="1" applyAlignment="1" applyProtection="1">
      <alignment vertical="center"/>
    </xf>
    <xf numFmtId="43" fontId="3" fillId="0" borderId="28"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29" xfId="0" applyFont="1" applyBorder="1" applyAlignment="1" applyProtection="1">
      <alignment wrapText="1"/>
    </xf>
    <xf numFmtId="0" fontId="3" fillId="0" borderId="29"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tabSelected="1" zoomScale="90" zoomScaleNormal="90" zoomScaleSheetLayoutView="90" zoomScalePageLayoutView="55" workbookViewId="0">
      <selection activeCell="H13" sqref="H13"/>
    </sheetView>
  </sheetViews>
  <sheetFormatPr baseColWidth="10" defaultRowHeight="15" x14ac:dyDescent="0.25"/>
  <cols>
    <col min="1" max="1" width="10.7109375" style="12" customWidth="1"/>
    <col min="2" max="2" width="47.57031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59"/>
      <c r="B2" s="60" t="s">
        <v>1</v>
      </c>
      <c r="C2" s="60"/>
      <c r="D2" s="60"/>
      <c r="E2" s="60"/>
      <c r="F2" s="60"/>
      <c r="G2" s="60"/>
      <c r="H2" s="60"/>
      <c r="I2" s="60"/>
      <c r="J2" s="60"/>
      <c r="K2" s="60" t="s">
        <v>37</v>
      </c>
      <c r="L2" s="60"/>
    </row>
    <row r="3" spans="1:12" ht="15.75" customHeight="1" x14ac:dyDescent="0.25">
      <c r="A3" s="59"/>
      <c r="B3" s="60" t="s">
        <v>2</v>
      </c>
      <c r="C3" s="60"/>
      <c r="D3" s="60"/>
      <c r="E3" s="60"/>
      <c r="F3" s="60"/>
      <c r="G3" s="60"/>
      <c r="H3" s="60"/>
      <c r="I3" s="60"/>
      <c r="J3" s="60"/>
      <c r="K3" s="60" t="s">
        <v>32</v>
      </c>
      <c r="L3" s="60"/>
    </row>
    <row r="4" spans="1:12" ht="16.5" customHeight="1" x14ac:dyDescent="0.25">
      <c r="A4" s="59"/>
      <c r="B4" s="60" t="s">
        <v>30</v>
      </c>
      <c r="C4" s="60"/>
      <c r="D4" s="60"/>
      <c r="E4" s="60"/>
      <c r="F4" s="60"/>
      <c r="G4" s="60"/>
      <c r="H4" s="60"/>
      <c r="I4" s="60"/>
      <c r="J4" s="60"/>
      <c r="K4" s="60" t="s">
        <v>33</v>
      </c>
      <c r="L4" s="60"/>
    </row>
    <row r="5" spans="1:12" ht="15" customHeight="1" x14ac:dyDescent="0.25">
      <c r="A5" s="59"/>
      <c r="B5" s="60"/>
      <c r="C5" s="60"/>
      <c r="D5" s="60"/>
      <c r="E5" s="60"/>
      <c r="F5" s="60"/>
      <c r="G5" s="60"/>
      <c r="H5" s="60"/>
      <c r="I5" s="60"/>
      <c r="J5" s="60"/>
      <c r="K5" s="60" t="s">
        <v>34</v>
      </c>
      <c r="L5" s="60"/>
    </row>
    <row r="7" spans="1:12" x14ac:dyDescent="0.25">
      <c r="A7" s="15" t="s">
        <v>0</v>
      </c>
    </row>
    <row r="8" spans="1:12" x14ac:dyDescent="0.25">
      <c r="A8" s="15"/>
    </row>
    <row r="9" spans="1:12" ht="25.5" customHeight="1" x14ac:dyDescent="0.25">
      <c r="A9" s="45" t="s">
        <v>3</v>
      </c>
      <c r="B9" s="45"/>
      <c r="C9" s="16"/>
      <c r="E9" s="17" t="s">
        <v>24</v>
      </c>
      <c r="F9" s="50"/>
      <c r="G9" s="51"/>
      <c r="I9" s="18" t="s">
        <v>19</v>
      </c>
      <c r="J9" s="52"/>
      <c r="K9" s="53"/>
    </row>
    <row r="10" spans="1:12" ht="15.75" thickBot="1" x14ac:dyDescent="0.3">
      <c r="A10" s="16"/>
      <c r="B10" s="16"/>
      <c r="C10" s="16"/>
      <c r="E10" s="19"/>
      <c r="F10" s="19"/>
      <c r="G10" s="19"/>
      <c r="I10" s="20"/>
      <c r="J10" s="21"/>
      <c r="K10" s="21"/>
    </row>
    <row r="11" spans="1:12" ht="30.75" customHeight="1" thickBot="1" x14ac:dyDescent="0.3">
      <c r="A11" s="61" t="s">
        <v>31</v>
      </c>
      <c r="B11" s="62"/>
      <c r="C11" s="22"/>
      <c r="D11" s="47" t="s">
        <v>20</v>
      </c>
      <c r="E11" s="48"/>
      <c r="F11" s="48"/>
      <c r="G11" s="49"/>
      <c r="H11" s="28"/>
      <c r="I11" s="20"/>
    </row>
    <row r="12" spans="1:12" ht="15.75" thickBot="1" x14ac:dyDescent="0.3">
      <c r="A12" s="63"/>
      <c r="B12" s="64"/>
      <c r="C12" s="22"/>
      <c r="D12" s="23"/>
      <c r="E12" s="19"/>
      <c r="F12" s="19"/>
      <c r="G12" s="19"/>
      <c r="I12" s="20"/>
    </row>
    <row r="13" spans="1:12" ht="30" customHeight="1" thickBot="1" x14ac:dyDescent="0.3">
      <c r="A13" s="63"/>
      <c r="B13" s="64"/>
      <c r="C13" s="22"/>
      <c r="D13" s="47" t="s">
        <v>21</v>
      </c>
      <c r="E13" s="48"/>
      <c r="F13" s="48"/>
      <c r="G13" s="49"/>
      <c r="H13" s="28"/>
      <c r="I13" s="20"/>
    </row>
    <row r="14" spans="1:12" ht="18.75" customHeight="1" thickBot="1" x14ac:dyDescent="0.3">
      <c r="A14" s="63"/>
      <c r="B14" s="64"/>
      <c r="C14" s="22"/>
      <c r="E14" s="19"/>
      <c r="F14" s="19"/>
      <c r="G14" s="19"/>
      <c r="I14" s="20"/>
    </row>
    <row r="15" spans="1:12" ht="24" customHeight="1" thickBot="1" x14ac:dyDescent="0.3">
      <c r="A15" s="65"/>
      <c r="B15" s="66"/>
      <c r="C15" s="22"/>
      <c r="D15" s="47" t="s">
        <v>25</v>
      </c>
      <c r="E15" s="48"/>
      <c r="F15" s="48"/>
      <c r="G15" s="49"/>
      <c r="H15" s="28"/>
      <c r="I15" s="20"/>
      <c r="J15" s="21"/>
      <c r="K15" s="21"/>
    </row>
    <row r="16" spans="1:12" x14ac:dyDescent="0.25">
      <c r="A16" s="16"/>
      <c r="B16" s="16"/>
      <c r="C16" s="16"/>
      <c r="E16" s="19"/>
      <c r="F16" s="19"/>
      <c r="G16" s="19"/>
      <c r="I16" s="20"/>
      <c r="J16" s="21"/>
      <c r="K16" s="21"/>
    </row>
    <row r="18" spans="1:12" s="26" customFormat="1" ht="25.5" x14ac:dyDescent="0.25">
      <c r="A18" s="24" t="s">
        <v>35</v>
      </c>
      <c r="B18" s="24" t="s">
        <v>5</v>
      </c>
      <c r="C18" s="24" t="s">
        <v>22</v>
      </c>
      <c r="D18" s="24" t="s">
        <v>6</v>
      </c>
      <c r="E18" s="24" t="s">
        <v>27</v>
      </c>
      <c r="F18" s="25" t="s">
        <v>7</v>
      </c>
      <c r="G18" s="25" t="s">
        <v>29</v>
      </c>
      <c r="H18" s="25" t="s">
        <v>8</v>
      </c>
      <c r="I18" s="25" t="s">
        <v>9</v>
      </c>
      <c r="J18" s="25" t="s">
        <v>10</v>
      </c>
      <c r="K18" s="25" t="s">
        <v>11</v>
      </c>
      <c r="L18" s="25" t="s">
        <v>12</v>
      </c>
    </row>
    <row r="19" spans="1:12" s="26" customFormat="1" ht="102" x14ac:dyDescent="0.2">
      <c r="A19" s="29">
        <v>1</v>
      </c>
      <c r="B19" s="67" t="s">
        <v>39</v>
      </c>
      <c r="C19" s="30"/>
      <c r="D19" s="68">
        <v>1</v>
      </c>
      <c r="E19" s="68" t="s">
        <v>38</v>
      </c>
      <c r="F19" s="31"/>
      <c r="G19" s="32">
        <v>0</v>
      </c>
      <c r="H19" s="33">
        <f>+ROUND(F19*G19,2)</f>
        <v>0</v>
      </c>
      <c r="I19" s="33">
        <f>ROUND(F19+H19,2)</f>
        <v>0</v>
      </c>
      <c r="J19" s="33">
        <f>ROUND(F19*D19,2)</f>
        <v>0</v>
      </c>
      <c r="K19" s="33">
        <f>ROUND(J19*G19,2)</f>
        <v>0</v>
      </c>
      <c r="L19" s="34">
        <f>ROUND(J19+K19,2)</f>
        <v>0</v>
      </c>
    </row>
    <row r="20" spans="1:12" s="38" customFormat="1" ht="102" x14ac:dyDescent="0.2">
      <c r="A20" s="36">
        <v>2</v>
      </c>
      <c r="B20" s="67" t="s">
        <v>40</v>
      </c>
      <c r="C20" s="37"/>
      <c r="D20" s="68">
        <v>1</v>
      </c>
      <c r="E20" s="68" t="s">
        <v>38</v>
      </c>
      <c r="F20" s="10"/>
      <c r="G20" s="11">
        <v>0</v>
      </c>
      <c r="H20" s="1">
        <f t="shared" ref="H20:H41" si="0">+ROUND(F20*G20,2)</f>
        <v>0</v>
      </c>
      <c r="I20" s="33">
        <f t="shared" ref="I20:I41" si="1">ROUND(F20+H20,2)</f>
        <v>0</v>
      </c>
      <c r="J20" s="33">
        <f t="shared" ref="J20:J40" si="2">ROUND(F20*D20,2)</f>
        <v>0</v>
      </c>
      <c r="K20" s="33">
        <f t="shared" ref="K20:K41" si="3">ROUND(J20*G20,2)</f>
        <v>0</v>
      </c>
      <c r="L20" s="34">
        <f t="shared" ref="L20:L40" si="4">ROUND(J20+K20,2)</f>
        <v>0</v>
      </c>
    </row>
    <row r="21" spans="1:12" s="38" customFormat="1" ht="102" x14ac:dyDescent="0.2">
      <c r="A21" s="36">
        <v>3</v>
      </c>
      <c r="B21" s="67" t="s">
        <v>41</v>
      </c>
      <c r="C21" s="37"/>
      <c r="D21" s="68">
        <v>1</v>
      </c>
      <c r="E21" s="68" t="s">
        <v>38</v>
      </c>
      <c r="F21" s="10"/>
      <c r="G21" s="11">
        <v>0</v>
      </c>
      <c r="H21" s="1">
        <f t="shared" si="0"/>
        <v>0</v>
      </c>
      <c r="I21" s="33">
        <f t="shared" si="1"/>
        <v>0</v>
      </c>
      <c r="J21" s="33">
        <f t="shared" si="2"/>
        <v>0</v>
      </c>
      <c r="K21" s="33">
        <f t="shared" si="3"/>
        <v>0</v>
      </c>
      <c r="L21" s="34">
        <f t="shared" si="4"/>
        <v>0</v>
      </c>
    </row>
    <row r="22" spans="1:12" s="38" customFormat="1" ht="102" x14ac:dyDescent="0.2">
      <c r="A22" s="36">
        <v>4</v>
      </c>
      <c r="B22" s="67" t="s">
        <v>42</v>
      </c>
      <c r="C22" s="37"/>
      <c r="D22" s="68">
        <v>1</v>
      </c>
      <c r="E22" s="68" t="s">
        <v>38</v>
      </c>
      <c r="F22" s="10"/>
      <c r="G22" s="11">
        <v>0</v>
      </c>
      <c r="H22" s="1">
        <f t="shared" si="0"/>
        <v>0</v>
      </c>
      <c r="I22" s="33">
        <f t="shared" si="1"/>
        <v>0</v>
      </c>
      <c r="J22" s="33">
        <f t="shared" si="2"/>
        <v>0</v>
      </c>
      <c r="K22" s="33">
        <f t="shared" si="3"/>
        <v>0</v>
      </c>
      <c r="L22" s="34">
        <f t="shared" si="4"/>
        <v>0</v>
      </c>
    </row>
    <row r="23" spans="1:12" s="38" customFormat="1" ht="105.75" customHeight="1" x14ac:dyDescent="0.2">
      <c r="A23" s="36">
        <v>5</v>
      </c>
      <c r="B23" s="67" t="s">
        <v>43</v>
      </c>
      <c r="C23" s="37"/>
      <c r="D23" s="68">
        <v>1</v>
      </c>
      <c r="E23" s="68" t="s">
        <v>38</v>
      </c>
      <c r="F23" s="10"/>
      <c r="G23" s="11">
        <v>0</v>
      </c>
      <c r="H23" s="1">
        <f t="shared" si="0"/>
        <v>0</v>
      </c>
      <c r="I23" s="33">
        <f t="shared" si="1"/>
        <v>0</v>
      </c>
      <c r="J23" s="33">
        <f t="shared" si="2"/>
        <v>0</v>
      </c>
      <c r="K23" s="33">
        <f t="shared" si="3"/>
        <v>0</v>
      </c>
      <c r="L23" s="34">
        <f t="shared" si="4"/>
        <v>0</v>
      </c>
    </row>
    <row r="24" spans="1:12" s="38" customFormat="1" ht="121.5" customHeight="1" x14ac:dyDescent="0.2">
      <c r="A24" s="36">
        <v>6</v>
      </c>
      <c r="B24" s="67" t="s">
        <v>44</v>
      </c>
      <c r="C24" s="37"/>
      <c r="D24" s="68">
        <v>1</v>
      </c>
      <c r="E24" s="68" t="s">
        <v>38</v>
      </c>
      <c r="F24" s="10"/>
      <c r="G24" s="11">
        <v>0</v>
      </c>
      <c r="H24" s="1">
        <f t="shared" si="0"/>
        <v>0</v>
      </c>
      <c r="I24" s="33">
        <f t="shared" si="1"/>
        <v>0</v>
      </c>
      <c r="J24" s="33">
        <f>ROUND(F24*D24,2)</f>
        <v>0</v>
      </c>
      <c r="K24" s="33">
        <f t="shared" si="3"/>
        <v>0</v>
      </c>
      <c r="L24" s="34">
        <f t="shared" si="4"/>
        <v>0</v>
      </c>
    </row>
    <row r="25" spans="1:12" s="38" customFormat="1" ht="102" x14ac:dyDescent="0.2">
      <c r="A25" s="36">
        <v>7</v>
      </c>
      <c r="B25" s="67" t="s">
        <v>45</v>
      </c>
      <c r="C25" s="37"/>
      <c r="D25" s="68">
        <v>1</v>
      </c>
      <c r="E25" s="68" t="s">
        <v>38</v>
      </c>
      <c r="F25" s="10"/>
      <c r="G25" s="11">
        <v>0</v>
      </c>
      <c r="H25" s="1">
        <f t="shared" si="0"/>
        <v>0</v>
      </c>
      <c r="I25" s="33">
        <f>ROUND(F25+H25,2)</f>
        <v>0</v>
      </c>
      <c r="J25" s="33">
        <f t="shared" si="2"/>
        <v>0</v>
      </c>
      <c r="K25" s="33">
        <f t="shared" si="3"/>
        <v>0</v>
      </c>
      <c r="L25" s="34">
        <f t="shared" si="4"/>
        <v>0</v>
      </c>
    </row>
    <row r="26" spans="1:12" s="38" customFormat="1" ht="102" x14ac:dyDescent="0.2">
      <c r="A26" s="36">
        <v>8</v>
      </c>
      <c r="B26" s="67" t="s">
        <v>46</v>
      </c>
      <c r="C26" s="37"/>
      <c r="D26" s="68">
        <v>1</v>
      </c>
      <c r="E26" s="68" t="s">
        <v>38</v>
      </c>
      <c r="F26" s="10"/>
      <c r="G26" s="11">
        <v>0</v>
      </c>
      <c r="H26" s="1">
        <f t="shared" si="0"/>
        <v>0</v>
      </c>
      <c r="I26" s="33">
        <f t="shared" si="1"/>
        <v>0</v>
      </c>
      <c r="J26" s="33">
        <f>ROUND(F26*D26,2)</f>
        <v>0</v>
      </c>
      <c r="K26" s="33">
        <f t="shared" si="3"/>
        <v>0</v>
      </c>
      <c r="L26" s="34">
        <f t="shared" si="4"/>
        <v>0</v>
      </c>
    </row>
    <row r="27" spans="1:12" s="38" customFormat="1" ht="102" x14ac:dyDescent="0.2">
      <c r="A27" s="36">
        <v>9</v>
      </c>
      <c r="B27" s="67" t="s">
        <v>47</v>
      </c>
      <c r="C27" s="37"/>
      <c r="D27" s="68">
        <v>1</v>
      </c>
      <c r="E27" s="68" t="s">
        <v>38</v>
      </c>
      <c r="F27" s="10"/>
      <c r="G27" s="11">
        <v>0</v>
      </c>
      <c r="H27" s="1">
        <f t="shared" si="0"/>
        <v>0</v>
      </c>
      <c r="I27" s="33">
        <f t="shared" si="1"/>
        <v>0</v>
      </c>
      <c r="J27" s="33">
        <f t="shared" si="2"/>
        <v>0</v>
      </c>
      <c r="K27" s="33">
        <f t="shared" si="3"/>
        <v>0</v>
      </c>
      <c r="L27" s="34">
        <f t="shared" si="4"/>
        <v>0</v>
      </c>
    </row>
    <row r="28" spans="1:12" s="38" customFormat="1" ht="76.5" x14ac:dyDescent="0.2">
      <c r="A28" s="36">
        <v>10</v>
      </c>
      <c r="B28" s="67" t="s">
        <v>48</v>
      </c>
      <c r="C28" s="37"/>
      <c r="D28" s="68">
        <v>1</v>
      </c>
      <c r="E28" s="68" t="s">
        <v>38</v>
      </c>
      <c r="F28" s="10"/>
      <c r="G28" s="11">
        <v>0</v>
      </c>
      <c r="H28" s="1">
        <f t="shared" si="0"/>
        <v>0</v>
      </c>
      <c r="I28" s="33">
        <f t="shared" si="1"/>
        <v>0</v>
      </c>
      <c r="J28" s="33">
        <f t="shared" si="2"/>
        <v>0</v>
      </c>
      <c r="K28" s="33">
        <f t="shared" si="3"/>
        <v>0</v>
      </c>
      <c r="L28" s="34">
        <f t="shared" si="4"/>
        <v>0</v>
      </c>
    </row>
    <row r="29" spans="1:12" s="38" customFormat="1" ht="102" x14ac:dyDescent="0.2">
      <c r="A29" s="36">
        <v>11</v>
      </c>
      <c r="B29" s="67" t="s">
        <v>49</v>
      </c>
      <c r="C29" s="37"/>
      <c r="D29" s="68">
        <v>1</v>
      </c>
      <c r="E29" s="68" t="s">
        <v>38</v>
      </c>
      <c r="F29" s="10"/>
      <c r="G29" s="11">
        <v>0</v>
      </c>
      <c r="H29" s="1">
        <f t="shared" si="0"/>
        <v>0</v>
      </c>
      <c r="I29" s="33">
        <f>ROUND(F29+H29,2)</f>
        <v>0</v>
      </c>
      <c r="J29" s="33">
        <f>ROUND(F29*D29,2)</f>
        <v>0</v>
      </c>
      <c r="K29" s="33">
        <f t="shared" si="3"/>
        <v>0</v>
      </c>
      <c r="L29" s="34">
        <f t="shared" si="4"/>
        <v>0</v>
      </c>
    </row>
    <row r="30" spans="1:12" s="38" customFormat="1" ht="102" x14ac:dyDescent="0.2">
      <c r="A30" s="36">
        <v>12</v>
      </c>
      <c r="B30" s="67" t="s">
        <v>50</v>
      </c>
      <c r="C30" s="37"/>
      <c r="D30" s="68">
        <v>1</v>
      </c>
      <c r="E30" s="68" t="s">
        <v>38</v>
      </c>
      <c r="F30" s="10"/>
      <c r="G30" s="11">
        <v>0</v>
      </c>
      <c r="H30" s="1">
        <f t="shared" si="0"/>
        <v>0</v>
      </c>
      <c r="I30" s="33">
        <f t="shared" si="1"/>
        <v>0</v>
      </c>
      <c r="J30" s="33">
        <f t="shared" si="2"/>
        <v>0</v>
      </c>
      <c r="K30" s="33">
        <f t="shared" si="3"/>
        <v>0</v>
      </c>
      <c r="L30" s="34">
        <f t="shared" si="4"/>
        <v>0</v>
      </c>
    </row>
    <row r="31" spans="1:12" s="38" customFormat="1" ht="89.25" x14ac:dyDescent="0.2">
      <c r="A31" s="36">
        <v>13</v>
      </c>
      <c r="B31" s="67" t="s">
        <v>51</v>
      </c>
      <c r="C31" s="37"/>
      <c r="D31" s="68">
        <v>1</v>
      </c>
      <c r="E31" s="68" t="s">
        <v>38</v>
      </c>
      <c r="F31" s="10"/>
      <c r="G31" s="11">
        <v>0</v>
      </c>
      <c r="H31" s="1">
        <f t="shared" si="0"/>
        <v>0</v>
      </c>
      <c r="I31" s="33">
        <f t="shared" si="1"/>
        <v>0</v>
      </c>
      <c r="J31" s="33">
        <f t="shared" si="2"/>
        <v>0</v>
      </c>
      <c r="K31" s="33">
        <f t="shared" si="3"/>
        <v>0</v>
      </c>
      <c r="L31" s="34">
        <f t="shared" si="4"/>
        <v>0</v>
      </c>
    </row>
    <row r="32" spans="1:12" s="38" customFormat="1" ht="102" x14ac:dyDescent="0.2">
      <c r="A32" s="36">
        <v>14</v>
      </c>
      <c r="B32" s="67" t="s">
        <v>52</v>
      </c>
      <c r="C32" s="37"/>
      <c r="D32" s="68">
        <v>1</v>
      </c>
      <c r="E32" s="68" t="s">
        <v>38</v>
      </c>
      <c r="F32" s="10"/>
      <c r="G32" s="11">
        <v>0</v>
      </c>
      <c r="H32" s="1">
        <f t="shared" si="0"/>
        <v>0</v>
      </c>
      <c r="I32" s="33">
        <f t="shared" si="1"/>
        <v>0</v>
      </c>
      <c r="J32" s="33">
        <f t="shared" si="2"/>
        <v>0</v>
      </c>
      <c r="K32" s="33">
        <f t="shared" si="3"/>
        <v>0</v>
      </c>
      <c r="L32" s="34">
        <f t="shared" si="4"/>
        <v>0</v>
      </c>
    </row>
    <row r="33" spans="1:12" s="38" customFormat="1" ht="114.75" x14ac:dyDescent="0.2">
      <c r="A33" s="36">
        <v>15</v>
      </c>
      <c r="B33" s="67" t="s">
        <v>53</v>
      </c>
      <c r="C33" s="37"/>
      <c r="D33" s="68">
        <v>1</v>
      </c>
      <c r="E33" s="68" t="s">
        <v>38</v>
      </c>
      <c r="F33" s="10"/>
      <c r="G33" s="11">
        <v>0</v>
      </c>
      <c r="H33" s="1">
        <f t="shared" si="0"/>
        <v>0</v>
      </c>
      <c r="I33" s="33">
        <f t="shared" si="1"/>
        <v>0</v>
      </c>
      <c r="J33" s="33">
        <f>ROUND(F33*D33,2)</f>
        <v>0</v>
      </c>
      <c r="K33" s="33">
        <f t="shared" si="3"/>
        <v>0</v>
      </c>
      <c r="L33" s="34">
        <f t="shared" si="4"/>
        <v>0</v>
      </c>
    </row>
    <row r="34" spans="1:12" s="38" customFormat="1" ht="76.5" x14ac:dyDescent="0.2">
      <c r="A34" s="36">
        <v>16</v>
      </c>
      <c r="B34" s="67" t="s">
        <v>54</v>
      </c>
      <c r="C34" s="37"/>
      <c r="D34" s="68">
        <v>1</v>
      </c>
      <c r="E34" s="68" t="s">
        <v>38</v>
      </c>
      <c r="F34" s="10"/>
      <c r="G34" s="11">
        <v>0</v>
      </c>
      <c r="H34" s="1">
        <f t="shared" si="0"/>
        <v>0</v>
      </c>
      <c r="I34" s="33">
        <f t="shared" si="1"/>
        <v>0</v>
      </c>
      <c r="J34" s="33">
        <f t="shared" si="2"/>
        <v>0</v>
      </c>
      <c r="K34" s="33">
        <f t="shared" si="3"/>
        <v>0</v>
      </c>
      <c r="L34" s="34">
        <f t="shared" si="4"/>
        <v>0</v>
      </c>
    </row>
    <row r="35" spans="1:12" s="38" customFormat="1" ht="102" x14ac:dyDescent="0.2">
      <c r="A35" s="36">
        <v>17</v>
      </c>
      <c r="B35" s="67" t="s">
        <v>55</v>
      </c>
      <c r="C35" s="37"/>
      <c r="D35" s="68">
        <v>1</v>
      </c>
      <c r="E35" s="68" t="s">
        <v>38</v>
      </c>
      <c r="F35" s="10"/>
      <c r="G35" s="11">
        <v>0</v>
      </c>
      <c r="H35" s="1">
        <f t="shared" si="0"/>
        <v>0</v>
      </c>
      <c r="I35" s="33">
        <f t="shared" si="1"/>
        <v>0</v>
      </c>
      <c r="J35" s="33">
        <f t="shared" si="2"/>
        <v>0</v>
      </c>
      <c r="K35" s="33">
        <f t="shared" si="3"/>
        <v>0</v>
      </c>
      <c r="L35" s="34">
        <f t="shared" si="4"/>
        <v>0</v>
      </c>
    </row>
    <row r="36" spans="1:12" s="38" customFormat="1" ht="114.75" x14ac:dyDescent="0.2">
      <c r="A36" s="36">
        <v>18</v>
      </c>
      <c r="B36" s="67" t="s">
        <v>56</v>
      </c>
      <c r="C36" s="37"/>
      <c r="D36" s="68">
        <v>1</v>
      </c>
      <c r="E36" s="68" t="s">
        <v>38</v>
      </c>
      <c r="F36" s="10"/>
      <c r="G36" s="11">
        <v>0</v>
      </c>
      <c r="H36" s="1">
        <f t="shared" si="0"/>
        <v>0</v>
      </c>
      <c r="I36" s="33">
        <f t="shared" si="1"/>
        <v>0</v>
      </c>
      <c r="J36" s="33">
        <f t="shared" si="2"/>
        <v>0</v>
      </c>
      <c r="K36" s="33">
        <f t="shared" si="3"/>
        <v>0</v>
      </c>
      <c r="L36" s="34">
        <f t="shared" si="4"/>
        <v>0</v>
      </c>
    </row>
    <row r="37" spans="1:12" s="38" customFormat="1" ht="102" x14ac:dyDescent="0.2">
      <c r="A37" s="36">
        <v>19</v>
      </c>
      <c r="B37" s="67" t="s">
        <v>57</v>
      </c>
      <c r="C37" s="37"/>
      <c r="D37" s="68">
        <v>1</v>
      </c>
      <c r="E37" s="68" t="s">
        <v>38</v>
      </c>
      <c r="F37" s="10"/>
      <c r="G37" s="11">
        <v>0</v>
      </c>
      <c r="H37" s="1">
        <f t="shared" si="0"/>
        <v>0</v>
      </c>
      <c r="I37" s="33">
        <f t="shared" si="1"/>
        <v>0</v>
      </c>
      <c r="J37" s="33">
        <f t="shared" si="2"/>
        <v>0</v>
      </c>
      <c r="K37" s="33">
        <f t="shared" si="3"/>
        <v>0</v>
      </c>
      <c r="L37" s="34">
        <f t="shared" si="4"/>
        <v>0</v>
      </c>
    </row>
    <row r="38" spans="1:12" s="38" customFormat="1" ht="102" x14ac:dyDescent="0.2">
      <c r="A38" s="36">
        <v>20</v>
      </c>
      <c r="B38" s="67" t="s">
        <v>58</v>
      </c>
      <c r="C38" s="37"/>
      <c r="D38" s="68">
        <v>1</v>
      </c>
      <c r="E38" s="68" t="s">
        <v>38</v>
      </c>
      <c r="F38" s="10"/>
      <c r="G38" s="11">
        <v>0</v>
      </c>
      <c r="H38" s="1">
        <f t="shared" si="0"/>
        <v>0</v>
      </c>
      <c r="I38" s="33">
        <f t="shared" si="1"/>
        <v>0</v>
      </c>
      <c r="J38" s="33">
        <f>ROUND(F38*D38,2)</f>
        <v>0</v>
      </c>
      <c r="K38" s="33">
        <f t="shared" si="3"/>
        <v>0</v>
      </c>
      <c r="L38" s="34">
        <f t="shared" si="4"/>
        <v>0</v>
      </c>
    </row>
    <row r="39" spans="1:12" s="38" customFormat="1" ht="105" customHeight="1" x14ac:dyDescent="0.2">
      <c r="A39" s="36">
        <v>21</v>
      </c>
      <c r="B39" s="67" t="s">
        <v>59</v>
      </c>
      <c r="C39" s="37"/>
      <c r="D39" s="68">
        <v>1</v>
      </c>
      <c r="E39" s="68" t="s">
        <v>38</v>
      </c>
      <c r="F39" s="10"/>
      <c r="G39" s="11">
        <v>0</v>
      </c>
      <c r="H39" s="1">
        <f t="shared" si="0"/>
        <v>0</v>
      </c>
      <c r="I39" s="33">
        <f t="shared" si="1"/>
        <v>0</v>
      </c>
      <c r="J39" s="33">
        <f t="shared" si="2"/>
        <v>0</v>
      </c>
      <c r="K39" s="33">
        <f t="shared" si="3"/>
        <v>0</v>
      </c>
      <c r="L39" s="34">
        <f t="shared" si="4"/>
        <v>0</v>
      </c>
    </row>
    <row r="40" spans="1:12" s="38" customFormat="1" ht="114.75" x14ac:dyDescent="0.2">
      <c r="A40" s="36">
        <v>22</v>
      </c>
      <c r="B40" s="67" t="s">
        <v>60</v>
      </c>
      <c r="C40" s="37"/>
      <c r="D40" s="68">
        <v>1</v>
      </c>
      <c r="E40" s="68" t="s">
        <v>38</v>
      </c>
      <c r="F40" s="10"/>
      <c r="G40" s="11">
        <v>0</v>
      </c>
      <c r="H40" s="1">
        <f t="shared" si="0"/>
        <v>0</v>
      </c>
      <c r="I40" s="33">
        <f t="shared" si="1"/>
        <v>0</v>
      </c>
      <c r="J40" s="33">
        <f t="shared" si="2"/>
        <v>0</v>
      </c>
      <c r="K40" s="33">
        <f t="shared" si="3"/>
        <v>0</v>
      </c>
      <c r="L40" s="34">
        <f t="shared" si="4"/>
        <v>0</v>
      </c>
    </row>
    <row r="41" spans="1:12" s="38" customFormat="1" ht="118.5" customHeight="1" x14ac:dyDescent="0.2">
      <c r="A41" s="36">
        <v>23</v>
      </c>
      <c r="B41" s="67" t="s">
        <v>61</v>
      </c>
      <c r="C41" s="37"/>
      <c r="D41" s="68">
        <v>1</v>
      </c>
      <c r="E41" s="68" t="s">
        <v>38</v>
      </c>
      <c r="F41" s="10"/>
      <c r="G41" s="11">
        <v>0</v>
      </c>
      <c r="H41" s="1">
        <f t="shared" si="0"/>
        <v>0</v>
      </c>
      <c r="I41" s="33">
        <f t="shared" si="1"/>
        <v>0</v>
      </c>
      <c r="J41" s="33">
        <f>ROUND(F41*D41,2)</f>
        <v>0</v>
      </c>
      <c r="K41" s="33">
        <f t="shared" si="3"/>
        <v>0</v>
      </c>
      <c r="L41" s="34">
        <f>ROUND(J41+K41,2)</f>
        <v>0</v>
      </c>
    </row>
    <row r="42" spans="1:12" s="38" customFormat="1" ht="42" customHeight="1" x14ac:dyDescent="0.2">
      <c r="A42" s="56"/>
      <c r="B42" s="57"/>
      <c r="C42" s="57"/>
      <c r="D42" s="57"/>
      <c r="E42" s="57"/>
      <c r="F42" s="57"/>
      <c r="G42" s="57"/>
      <c r="H42" s="57"/>
      <c r="I42" s="57"/>
      <c r="J42" s="58"/>
      <c r="K42" s="6" t="s">
        <v>26</v>
      </c>
      <c r="L42" s="3">
        <f>SUMIF(G:G,0%,J:J)</f>
        <v>0</v>
      </c>
    </row>
    <row r="43" spans="1:12" s="26" customFormat="1" ht="29.25" customHeight="1" thickBot="1" x14ac:dyDescent="0.25">
      <c r="A43" s="42" t="s">
        <v>28</v>
      </c>
      <c r="B43" s="43"/>
      <c r="C43" s="43"/>
      <c r="D43" s="43"/>
      <c r="E43" s="43"/>
      <c r="F43" s="43"/>
      <c r="G43" s="43"/>
      <c r="H43" s="43"/>
      <c r="I43" s="43"/>
      <c r="J43" s="44"/>
      <c r="K43" s="39" t="s">
        <v>13</v>
      </c>
      <c r="L43" s="35">
        <f>SUMIF(G:G,5%,J:J)</f>
        <v>0</v>
      </c>
    </row>
    <row r="44" spans="1:12" s="26" customFormat="1" ht="77.25" customHeight="1" x14ac:dyDescent="0.2">
      <c r="A44" s="40" t="s">
        <v>36</v>
      </c>
      <c r="B44" s="40"/>
      <c r="C44" s="40"/>
      <c r="D44" s="40"/>
      <c r="E44" s="40"/>
      <c r="F44" s="40"/>
      <c r="G44" s="40"/>
      <c r="H44" s="40"/>
      <c r="I44" s="40"/>
      <c r="J44" s="40"/>
      <c r="K44" s="6" t="s">
        <v>14</v>
      </c>
      <c r="L44" s="3">
        <f>SUMIF(G:G,19%,J:J)</f>
        <v>0</v>
      </c>
    </row>
    <row r="45" spans="1:12" s="26" customFormat="1" ht="20.25" customHeight="1" x14ac:dyDescent="0.2">
      <c r="A45" s="41"/>
      <c r="B45" s="41"/>
      <c r="C45" s="41"/>
      <c r="D45" s="41"/>
      <c r="E45" s="41"/>
      <c r="F45" s="41"/>
      <c r="G45" s="41"/>
      <c r="H45" s="41"/>
      <c r="I45" s="41"/>
      <c r="J45" s="41"/>
      <c r="K45" s="7" t="s">
        <v>10</v>
      </c>
      <c r="L45" s="4">
        <f>SUM(L42:L44)</f>
        <v>0</v>
      </c>
    </row>
    <row r="46" spans="1:12" s="26" customFormat="1" ht="23.25" customHeight="1" x14ac:dyDescent="0.2">
      <c r="A46" s="41"/>
      <c r="B46" s="41"/>
      <c r="C46" s="41"/>
      <c r="D46" s="41"/>
      <c r="E46" s="41"/>
      <c r="F46" s="41"/>
      <c r="G46" s="41"/>
      <c r="H46" s="41"/>
      <c r="I46" s="41"/>
      <c r="J46" s="41"/>
      <c r="K46" s="8" t="s">
        <v>15</v>
      </c>
      <c r="L46" s="5">
        <f>ROUND(L43*5%,2)</f>
        <v>0</v>
      </c>
    </row>
    <row r="47" spans="1:12" s="26" customFormat="1" x14ac:dyDescent="0.2">
      <c r="A47" s="41"/>
      <c r="B47" s="41"/>
      <c r="C47" s="41"/>
      <c r="D47" s="41"/>
      <c r="E47" s="41"/>
      <c r="F47" s="41"/>
      <c r="G47" s="41"/>
      <c r="H47" s="41"/>
      <c r="I47" s="41"/>
      <c r="J47" s="41"/>
      <c r="K47" s="8" t="s">
        <v>16</v>
      </c>
      <c r="L47" s="3">
        <f>ROUND(L44*19%,2)</f>
        <v>0</v>
      </c>
    </row>
    <row r="48" spans="1:12" s="26" customFormat="1" x14ac:dyDescent="0.2">
      <c r="A48" s="41"/>
      <c r="B48" s="41"/>
      <c r="C48" s="41"/>
      <c r="D48" s="41"/>
      <c r="E48" s="41"/>
      <c r="F48" s="41"/>
      <c r="G48" s="41"/>
      <c r="H48" s="41"/>
      <c r="I48" s="41"/>
      <c r="J48" s="41"/>
      <c r="K48" s="7" t="s">
        <v>17</v>
      </c>
      <c r="L48" s="4">
        <f>SUM(L46:L47)</f>
        <v>0</v>
      </c>
    </row>
    <row r="49" spans="1:12" s="26" customFormat="1" ht="59.25" customHeight="1" x14ac:dyDescent="0.2">
      <c r="A49" s="41"/>
      <c r="B49" s="41"/>
      <c r="C49" s="41"/>
      <c r="D49" s="41"/>
      <c r="E49" s="41"/>
      <c r="F49" s="41"/>
      <c r="G49" s="41"/>
      <c r="H49" s="41"/>
      <c r="I49" s="41"/>
      <c r="J49" s="41"/>
      <c r="K49" s="9" t="s">
        <v>18</v>
      </c>
      <c r="L49" s="4">
        <f>+L45+L48</f>
        <v>0</v>
      </c>
    </row>
    <row r="51" spans="1:12" x14ac:dyDescent="0.25">
      <c r="B51" s="54"/>
      <c r="C51" s="54"/>
    </row>
    <row r="52" spans="1:12" x14ac:dyDescent="0.25">
      <c r="B52" s="54"/>
      <c r="C52" s="54"/>
    </row>
    <row r="53" spans="1:12" x14ac:dyDescent="0.25">
      <c r="B53" s="54"/>
      <c r="C53" s="54"/>
    </row>
    <row r="54" spans="1:12" ht="15.75" thickBot="1" x14ac:dyDescent="0.3">
      <c r="B54" s="55"/>
      <c r="C54" s="55"/>
    </row>
    <row r="55" spans="1:12" x14ac:dyDescent="0.25">
      <c r="B55" s="46" t="s">
        <v>23</v>
      </c>
      <c r="C55" s="46"/>
    </row>
    <row r="57" spans="1:12" x14ac:dyDescent="0.25">
      <c r="A57" s="27" t="s">
        <v>4</v>
      </c>
    </row>
  </sheetData>
  <sheetProtection algorithmName="SHA-512" hashValue="5T3KsuMaYncBTd27YeFgns+xTkqyx3AD0mmU1vq69XSCpKxeJqPQ7Ks+yVhu5GgO3LcZPZWoBatdCIn5gU7yLQ==" saltValue="NJfwaICJHMcBEw9EvsHw2g==" spinCount="100000" sheet="1" scenarios="1" selectLockedCells="1"/>
  <mergeCells count="20">
    <mergeCell ref="A2:A5"/>
    <mergeCell ref="D11:G11"/>
    <mergeCell ref="K2:L2"/>
    <mergeCell ref="K3:L3"/>
    <mergeCell ref="K4:L4"/>
    <mergeCell ref="K5:L5"/>
    <mergeCell ref="A11:B15"/>
    <mergeCell ref="B2:J2"/>
    <mergeCell ref="B3:J3"/>
    <mergeCell ref="B4:J5"/>
    <mergeCell ref="A44:J49"/>
    <mergeCell ref="A43:J43"/>
    <mergeCell ref="A9:B9"/>
    <mergeCell ref="B55:C55"/>
    <mergeCell ref="D13:G13"/>
    <mergeCell ref="D15:G15"/>
    <mergeCell ref="F9:G9"/>
    <mergeCell ref="J9:K9"/>
    <mergeCell ref="B51:C54"/>
    <mergeCell ref="A42:J42"/>
  </mergeCells>
  <dataValidations count="1">
    <dataValidation type="whole" allowBlank="1" showInputMessage="1" showErrorMessage="1" sqref="F19:F4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2021-06-08T20:11:37Z</dcterms:modified>
</cp:coreProperties>
</file>