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158 MTO ALARMAS/"/>
    </mc:Choice>
  </mc:AlternateContent>
  <xr:revisionPtr revIDLastSave="3" documentId="13_ncr:1_{0A48F323-0897-4E10-AD72-634F9ED974DF}" xr6:coauthVersionLast="45" xr6:coauthVersionMax="45" xr10:uidLastSave="{6B92B1DE-2FC9-4EEF-AA06-B7764087067C}"/>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I41" i="1" s="1"/>
  <c r="J41" i="1"/>
  <c r="K41" i="1" s="1"/>
  <c r="L41" i="1" s="1"/>
  <c r="H42" i="1"/>
  <c r="I42" i="1"/>
  <c r="J42" i="1"/>
  <c r="K42" i="1" s="1"/>
  <c r="H43" i="1"/>
  <c r="I43" i="1"/>
  <c r="J43" i="1"/>
  <c r="K43" i="1" s="1"/>
  <c r="H44" i="1"/>
  <c r="I44" i="1" s="1"/>
  <c r="J44" i="1"/>
  <c r="K44" i="1"/>
  <c r="L44" i="1"/>
  <c r="H45" i="1"/>
  <c r="I45" i="1" s="1"/>
  <c r="J45" i="1"/>
  <c r="K45" i="1"/>
  <c r="H46" i="1"/>
  <c r="I46" i="1" s="1"/>
  <c r="J46" i="1"/>
  <c r="K46" i="1" s="1"/>
  <c r="H47" i="1"/>
  <c r="I47" i="1"/>
  <c r="J47" i="1"/>
  <c r="K47" i="1" s="1"/>
  <c r="L45" i="1" l="1"/>
  <c r="L47" i="1"/>
  <c r="L43" i="1"/>
  <c r="L46" i="1"/>
  <c r="L42" i="1"/>
  <c r="H23" i="1"/>
  <c r="I23" i="1" s="1"/>
  <c r="J23" i="1"/>
  <c r="K23" i="1" s="1"/>
  <c r="L23" i="1" s="1"/>
  <c r="H24" i="1"/>
  <c r="I24" i="1" s="1"/>
  <c r="J24" i="1"/>
  <c r="K24" i="1" s="1"/>
  <c r="H25" i="1"/>
  <c r="I25" i="1" s="1"/>
  <c r="J25" i="1"/>
  <c r="K25" i="1" s="1"/>
  <c r="H26" i="1"/>
  <c r="I26" i="1" s="1"/>
  <c r="J26" i="1"/>
  <c r="K26" i="1" s="1"/>
  <c r="L26" i="1" s="1"/>
  <c r="H27" i="1"/>
  <c r="I27" i="1" s="1"/>
  <c r="J27" i="1"/>
  <c r="H28" i="1"/>
  <c r="I28" i="1" s="1"/>
  <c r="J28" i="1"/>
  <c r="K28" i="1" s="1"/>
  <c r="H29" i="1"/>
  <c r="I29" i="1" s="1"/>
  <c r="J29" i="1"/>
  <c r="K29" i="1" s="1"/>
  <c r="L29" i="1" s="1"/>
  <c r="H30" i="1"/>
  <c r="I30" i="1" s="1"/>
  <c r="J30" i="1"/>
  <c r="K30" i="1" s="1"/>
  <c r="L30" i="1" s="1"/>
  <c r="H31" i="1"/>
  <c r="I31" i="1" s="1"/>
  <c r="J31" i="1"/>
  <c r="K31" i="1" s="1"/>
  <c r="H32" i="1"/>
  <c r="I32" i="1" s="1"/>
  <c r="J32" i="1"/>
  <c r="K32" i="1" s="1"/>
  <c r="H33" i="1"/>
  <c r="I33" i="1" s="1"/>
  <c r="J33" i="1"/>
  <c r="K33" i="1" s="1"/>
  <c r="L33" i="1" s="1"/>
  <c r="H34" i="1"/>
  <c r="I34" i="1" s="1"/>
  <c r="J34" i="1"/>
  <c r="K34" i="1" s="1"/>
  <c r="L34" i="1" s="1"/>
  <c r="H35" i="1"/>
  <c r="I35" i="1" s="1"/>
  <c r="J35" i="1"/>
  <c r="K35" i="1" s="1"/>
  <c r="H36" i="1"/>
  <c r="I36" i="1" s="1"/>
  <c r="J36" i="1"/>
  <c r="K36" i="1" s="1"/>
  <c r="H37" i="1"/>
  <c r="I37" i="1" s="1"/>
  <c r="J37" i="1"/>
  <c r="K37" i="1" s="1"/>
  <c r="L37" i="1" s="1"/>
  <c r="H38" i="1"/>
  <c r="I38" i="1" s="1"/>
  <c r="J38" i="1"/>
  <c r="K38" i="1" s="1"/>
  <c r="L38" i="1" s="1"/>
  <c r="H39" i="1"/>
  <c r="I39" i="1" s="1"/>
  <c r="J39" i="1"/>
  <c r="K39" i="1" s="1"/>
  <c r="H40" i="1"/>
  <c r="I40" i="1" s="1"/>
  <c r="J40" i="1"/>
  <c r="K40" i="1" s="1"/>
  <c r="K27" i="1" l="1"/>
  <c r="L27" i="1" s="1"/>
  <c r="L39" i="1"/>
  <c r="L35" i="1"/>
  <c r="L31" i="1"/>
  <c r="L25" i="1"/>
  <c r="L40" i="1"/>
  <c r="L36" i="1"/>
  <c r="L32" i="1"/>
  <c r="L28" i="1"/>
  <c r="L24" i="1"/>
  <c r="H20" i="1"/>
  <c r="I20" i="1" s="1"/>
  <c r="J20" i="1"/>
  <c r="K20" i="1" s="1"/>
  <c r="L20" i="1" s="1"/>
  <c r="H21" i="1"/>
  <c r="I21" i="1" s="1"/>
  <c r="J21" i="1"/>
  <c r="K21" i="1" s="1"/>
  <c r="H22" i="1"/>
  <c r="I22" i="1" s="1"/>
  <c r="J22" i="1"/>
  <c r="K22" i="1" s="1"/>
  <c r="L22" i="1" s="1"/>
  <c r="J19" i="1"/>
  <c r="H19" i="1"/>
  <c r="I19" i="1" s="1"/>
  <c r="L21" i="1" l="1"/>
  <c r="K19" i="1"/>
  <c r="L19" i="1" s="1"/>
  <c r="L49" i="1"/>
  <c r="L52" i="1" s="1"/>
  <c r="L50" i="1" l="1"/>
  <c r="L53" i="1" s="1"/>
  <c r="L48" i="1"/>
  <c r="L54" i="1" l="1"/>
  <c r="L51" i="1"/>
  <c r="L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<sst xmlns="http://schemas.openxmlformats.org/spreadsheetml/2006/main" count="98" uniqueCount="69">
  <si>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</si>
  <si>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</si>
  <si>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</si>
  <si>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</si>
  <si>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</si>
  <si>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</si>
  <si>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</si>
  <si>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</si>
  <si>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</si>
  <si>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</si>
  <si>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</si>
  <si>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</si>
  <si>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</si>
  <si>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</si>
  <si>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</si>
  <si>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</si>
  <si>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</si>
  <si>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</si>
  <si>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</si>
  <si>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</si>
  <si>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</si>
  <si>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</si>
  <si>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</si>
  <si>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</si>
  <si>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</si>
  <si>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</si>
  <si>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</si>
  <si>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</si>
  <si>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</si>
  <si>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</si>
  <si>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</si>
  <si>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</si>
  <si>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</si>
  <si>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</si>
  <si>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</si>
  <si>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</si>
  <si>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</si>
  <si>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</si>
  <si>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</si>
  <si>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</si>
  <si>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SEDE FUSAGASUGA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t>
  </si>
  <si>
    <t>SEDE FUSAGASUGA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</si>
  <si>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CAD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</si>
  <si>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CAD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</si>
  <si>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UNIDAD AGROAMBIENTAL  LA ESPERANZA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</si>
  <si>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SECCIONAL UBATE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</si>
  <si>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UNIDAD AGROAMBIENTAL UBATE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</si>
  <si>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EXTENSIÓN CHIA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</si>
  <si>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EXTENSIÓN ZIPAQUIRA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</si>
  <si>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SECCIONAL GIRARDOT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</si>
  <si>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SECCIONAL GIRARDOT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</si>
  <si>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EXTENSION SOACHA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</si>
  <si>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EXTENSION SOACHA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t>
  </si>
  <si>
    <t>OFICINA BOGOTA MANTENIMIENTO PREVENTIVO Y CORRECTIVO DE LAS ALARMAS  •    SISTEMA DE ALARMA DE EVACUACION Y BRIGADAS (COBERTURA INTERNA OFICINAS): Este sistema cuenta con un sistema electronico de alarm a que permite la activacion de una sirena de 12V, y permite la actuvacion de 20 diferentes tonos (incluido VOZ). Tambien cuenta con una funcion de SIMULACRO para el manejo por parte de los brigadistas en caso de simulacros o evacuaciones locales en determinados puntos, asi como para informar sobre un evento de seguridad ocupacional o accidentes en el area.  o    SISTEMA DE ENLACE INALAMBRICO (MULTITONO Y MULTIFUNCION) o    BOTON DE PANICO LOCAL o    BOTON INALAMBRICO DE ACTIVACION o    SIRENA 12V o    LUZ ESTROBO DE EMERGENCIA  </t>
  </si>
  <si>
    <t>EXTENSION FACATATIVA MANTENIMIENTO PREVENTIVO Y CORRECTIVO DE LAS ALARMAS  •    SISTEMA DE ALARMA DE EVACUACION 110V (COBERTURA EXTERIOR): Estos sistemas cuentan con un sistema electronico para la activacion de sirenas de alta densidad y potencia a 110V para la alarma de evacuacion de la universidad, esta cuenta con un respaldo local de UPS con supresor de picos y regulacion de voltaje automatico. La ubicación de las sirenas se adecuaron para alcalzar el mayor radio de alcance. *    SISTEMA ELECTRONICO DE ACTIVACION *    SISTEMA DE ENERGIA DE RESPALDO (UPS) *    BOTON DE PANICO LOCAL *    BOTON INALAMBRICO DE ACTIVACION *    SIRENAS DE 110V DE 90W DE ALTA DENSIDAD (ALCANCE 200MTS aprox) </t>
  </si>
  <si>
    <t>INSPECCION Y EMISION DE CERTIFICADO DE VIGENCIA  DE LOS ARNESA DIELECTRICO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</si>
  <si>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LOS ARNES MANTENIMIENTO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</si>
  <si>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POSICIONAMIENTO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</si>
  <si>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EN Y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</si>
  <si>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GRIGRI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</si>
  <si>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LOS PRETALES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</si>
  <si>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DESCENSOR TIPO 8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</si>
  <si>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CINTURON HERRAMIENTERO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</si>
  <si>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ARRESTADOR DE CAIDA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</si>
  <si>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ESLINGA CON  ABSORBEDOR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</si>
  <si>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DE MOSQUETONES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</si>
  <si>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TIE OFF, ANCLAJE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</si>
  <si>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INSPECCION Y EMISION DE CERTIFICADO DE VIGENCIA CASCOS Certificación de equipos: Documento que certifica que un determinado elemento cumple con las exigencias de calidad de un estándar nacional que lo regula y en su ausencia, de un estándar avalado internacionalmente. Este documento es emitido generalmente por el fabricante de los equipos. (RESOLIUCION 1409 2012).</t>
  </si>
  <si>
    <t>Bolsa para cambio de repuestos o elementos que se puedan requerir por daños   Se destinan 2 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</si>
</sst>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pplyProtection="1">
      <alignment wrapText="1"/>
    </xf>
    <xf numFmtId="0" fontId="3" fillId="4" borderId="3" xfId="0" applyFont="1" applyFill="1" applyBorder="1" applyAlignment="1" applyProtection="1">
      <alignment horizontal="left" vertical="center" wrapText="1"/>
    </xf>
    <xf numFmtId="0" fontId="1" fillId="0" borderId="20" xfId="0" applyFont="1" applyBorder="1" applyAlignment="1" applyProtection="1">
      <alignment horizontal="center" vertical="center" wrapText="1"/>
    </xf>
    <xf numFmtId="43" fontId="12" fillId="4" borderId="1" xfId="3" applyFont="1" applyFill="1" applyBorder="1" applyAlignment="1" applyProtection="1">
      <alignment horizontal="center" vertical="center"/>
    </xf>
    <xf numFmtId="9" fontId="3" fillId="4" borderId="1" xfId="1"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topLeftCell="A13" zoomScale="80" zoomScaleNormal="80" zoomScaleSheetLayoutView="90" zoomScalePageLayoutView="55" workbookViewId="0">
      <selection activeCell="F31" sqref="F31"/>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5"/>
      <c r="B2" s="39" t="s">
        <v>0</v>
      </c>
      <c r="C2" s="39"/>
      <c r="D2" s="39"/>
      <c r="E2" s="39"/>
      <c r="F2" s="39"/>
      <c r="G2" s="39"/>
      <c r="H2" s="39"/>
      <c r="I2" s="39"/>
      <c r="J2" s="39"/>
      <c r="K2" s="39" t="s">
        <v>34</v>
      </c>
      <c r="L2" s="39"/>
    </row>
    <row r="3" spans="1:12" ht="15.75" customHeight="1" x14ac:dyDescent="0.25">
      <c r="A3" s="35"/>
      <c r="B3" s="39" t="s">
        <v>1</v>
      </c>
      <c r="C3" s="39"/>
      <c r="D3" s="39"/>
      <c r="E3" s="39"/>
      <c r="F3" s="39"/>
      <c r="G3" s="39"/>
      <c r="H3" s="39"/>
      <c r="I3" s="39"/>
      <c r="J3" s="39"/>
      <c r="K3" s="39" t="s">
        <v>29</v>
      </c>
      <c r="L3" s="39"/>
    </row>
    <row r="4" spans="1:12" ht="16.5" customHeight="1" x14ac:dyDescent="0.25">
      <c r="A4" s="35"/>
      <c r="B4" s="39" t="s">
        <v>27</v>
      </c>
      <c r="C4" s="39"/>
      <c r="D4" s="39"/>
      <c r="E4" s="39"/>
      <c r="F4" s="39"/>
      <c r="G4" s="39"/>
      <c r="H4" s="39"/>
      <c r="I4" s="39"/>
      <c r="J4" s="39"/>
      <c r="K4" s="39" t="s">
        <v>30</v>
      </c>
      <c r="L4" s="39"/>
    </row>
    <row r="5" spans="1:12" ht="15" customHeight="1" x14ac:dyDescent="0.25">
      <c r="A5" s="35"/>
      <c r="B5" s="39"/>
      <c r="C5" s="39"/>
      <c r="D5" s="39"/>
      <c r="E5" s="39"/>
      <c r="F5" s="39"/>
      <c r="G5" s="39"/>
      <c r="H5" s="39"/>
      <c r="I5" s="39"/>
      <c r="J5" s="39"/>
      <c r="K5" s="39" t="s">
        <v>31</v>
      </c>
      <c r="L5" s="39"/>
    </row>
    <row r="7" spans="1:12" x14ac:dyDescent="0.25">
      <c r="A7" s="19" t="s">
        <v>37</v>
      </c>
    </row>
    <row r="8" spans="1:12" x14ac:dyDescent="0.25">
      <c r="A8" s="20" t="s">
        <v>36</v>
      </c>
    </row>
    <row r="9" spans="1:12" ht="25.5" customHeight="1" x14ac:dyDescent="0.25">
      <c r="A9" s="51" t="s">
        <v>35</v>
      </c>
      <c r="B9" s="51"/>
      <c r="C9" s="21"/>
      <c r="E9" s="22" t="s">
        <v>21</v>
      </c>
      <c r="F9" s="53"/>
      <c r="G9" s="54"/>
      <c r="I9" s="23" t="s">
        <v>16</v>
      </c>
      <c r="J9" s="55"/>
      <c r="K9" s="56"/>
    </row>
    <row r="10" spans="1:12" ht="15.75" thickBot="1" x14ac:dyDescent="0.3">
      <c r="A10" s="21"/>
      <c r="B10" s="21"/>
      <c r="C10" s="21"/>
      <c r="E10" s="24"/>
      <c r="F10" s="24"/>
      <c r="G10" s="24"/>
      <c r="I10" s="25"/>
      <c r="J10" s="26"/>
      <c r="K10" s="26"/>
    </row>
    <row r="11" spans="1:12" ht="30.75" customHeight="1" thickBot="1" x14ac:dyDescent="0.3">
      <c r="A11" s="40" t="s">
        <v>28</v>
      </c>
      <c r="B11" s="41"/>
      <c r="C11" s="27"/>
      <c r="D11" s="36" t="s">
        <v>17</v>
      </c>
      <c r="E11" s="37"/>
      <c r="F11" s="37"/>
      <c r="G11" s="38"/>
      <c r="H11" s="33"/>
      <c r="I11" s="25"/>
    </row>
    <row r="12" spans="1:12" ht="15.75" thickBot="1" x14ac:dyDescent="0.3">
      <c r="A12" s="42"/>
      <c r="B12" s="43"/>
      <c r="C12" s="27"/>
      <c r="D12" s="28"/>
      <c r="E12" s="24"/>
      <c r="F12" s="24"/>
      <c r="G12" s="24"/>
      <c r="I12" s="25"/>
    </row>
    <row r="13" spans="1:12" ht="30" customHeight="1" thickBot="1" x14ac:dyDescent="0.3">
      <c r="A13" s="42"/>
      <c r="B13" s="43"/>
      <c r="C13" s="27"/>
      <c r="D13" s="36" t="s">
        <v>18</v>
      </c>
      <c r="E13" s="37"/>
      <c r="F13" s="37"/>
      <c r="G13" s="38"/>
      <c r="H13" s="33"/>
      <c r="I13" s="25"/>
    </row>
    <row r="14" spans="1:12" ht="18.75" customHeight="1" thickBot="1" x14ac:dyDescent="0.3">
      <c r="A14" s="42"/>
      <c r="B14" s="43"/>
      <c r="C14" s="27"/>
      <c r="E14" s="24"/>
      <c r="F14" s="24"/>
      <c r="G14" s="24"/>
      <c r="I14" s="25"/>
    </row>
    <row r="15" spans="1:12" ht="24" customHeight="1" thickBot="1" x14ac:dyDescent="0.3">
      <c r="A15" s="44"/>
      <c r="B15" s="45"/>
      <c r="C15" s="27"/>
      <c r="D15" s="36" t="s">
        <v>22</v>
      </c>
      <c r="E15" s="37"/>
      <c r="F15" s="37"/>
      <c r="G15" s="38"/>
      <c r="H15" s="33"/>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256.5" x14ac:dyDescent="0.2">
      <c r="A19" s="7">
        <v>1</v>
      </c>
      <c r="B19" s="59" t="s">
        <v>40</v>
      </c>
      <c r="C19" s="13"/>
      <c r="D19" s="61">
        <v>3</v>
      </c>
      <c r="E19" s="7" t="s">
        <v>39</v>
      </c>
      <c r="F19" s="14"/>
      <c r="G19" s="15">
        <v>0</v>
      </c>
      <c r="H19" s="1">
        <f>+ROUND(F19*G19,0)</f>
        <v>0</v>
      </c>
      <c r="I19" s="1">
        <f>ROUND(F19+H19,0)</f>
        <v>0</v>
      </c>
      <c r="J19" s="1">
        <f>ROUND(F19*D19,0)</f>
        <v>0</v>
      </c>
      <c r="K19" s="1">
        <f>ROUND(J19*G19,0)</f>
        <v>0</v>
      </c>
      <c r="L19" s="2">
        <f>ROUND(J19+K19,0)</f>
        <v>0</v>
      </c>
    </row>
    <row r="20" spans="1:12" s="31" customFormat="1" ht="270.75" x14ac:dyDescent="0.2">
      <c r="A20" s="7">
        <v>2</v>
      </c>
      <c r="B20" s="59" t="s">
        <v>41</v>
      </c>
      <c r="C20" s="13"/>
      <c r="D20" s="61">
        <v>9</v>
      </c>
      <c r="E20" s="7" t="s">
        <v>39</v>
      </c>
      <c r="F20" s="14"/>
      <c r="G20" s="1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31" customFormat="1" ht="256.5" x14ac:dyDescent="0.2">
      <c r="A21" s="7">
        <v>3</v>
      </c>
      <c r="B21" s="59" t="s">
        <v>42</v>
      </c>
      <c r="C21" s="60"/>
      <c r="D21" s="61">
        <v>1</v>
      </c>
      <c r="E21" s="7" t="s">
        <v>39</v>
      </c>
      <c r="F21" s="62"/>
      <c r="G21" s="63">
        <v>0</v>
      </c>
      <c r="H21" s="1">
        <f t="shared" si="0"/>
        <v>0</v>
      </c>
      <c r="I21" s="1">
        <f t="shared" si="1"/>
        <v>0</v>
      </c>
      <c r="J21" s="1">
        <f t="shared" si="2"/>
        <v>0</v>
      </c>
      <c r="K21" s="1">
        <f t="shared" si="3"/>
        <v>0</v>
      </c>
      <c r="L21" s="2">
        <f t="shared" si="4"/>
        <v>0</v>
      </c>
    </row>
    <row r="22" spans="1:12" s="31" customFormat="1" ht="256.5" x14ac:dyDescent="0.2">
      <c r="A22" s="7">
        <v>4</v>
      </c>
      <c r="B22" s="59" t="s">
        <v>43</v>
      </c>
      <c r="C22" s="60"/>
      <c r="D22" s="61">
        <v>2</v>
      </c>
      <c r="E22" s="7" t="s">
        <v>39</v>
      </c>
      <c r="F22" s="62"/>
      <c r="G22" s="63">
        <v>0</v>
      </c>
      <c r="H22" s="1">
        <f t="shared" si="0"/>
        <v>0</v>
      </c>
      <c r="I22" s="1">
        <f t="shared" si="1"/>
        <v>0</v>
      </c>
      <c r="J22" s="1">
        <f t="shared" si="2"/>
        <v>0</v>
      </c>
      <c r="K22" s="1">
        <f t="shared" si="3"/>
        <v>0</v>
      </c>
      <c r="L22" s="2">
        <f t="shared" si="4"/>
        <v>0</v>
      </c>
    </row>
    <row r="23" spans="1:12" s="31" customFormat="1" ht="270.75" x14ac:dyDescent="0.2">
      <c r="A23" s="7">
        <v>5</v>
      </c>
      <c r="B23" s="59" t="s">
        <v>44</v>
      </c>
      <c r="C23" s="60"/>
      <c r="D23" s="61">
        <v>1</v>
      </c>
      <c r="E23" s="7" t="s">
        <v>39</v>
      </c>
      <c r="F23" s="62"/>
      <c r="G23" s="63">
        <v>0</v>
      </c>
      <c r="H23" s="1">
        <f t="shared" ref="H23:H40" si="5">+ROUND(F23*G23,0)</f>
        <v>0</v>
      </c>
      <c r="I23" s="1">
        <f t="shared" ref="I23:I40" si="6">ROUND(F23+H23,0)</f>
        <v>0</v>
      </c>
      <c r="J23" s="1">
        <f t="shared" ref="J23:J40" si="7">ROUND(F23*D23,0)</f>
        <v>0</v>
      </c>
      <c r="K23" s="1">
        <f t="shared" ref="K23:K40" si="8">ROUND(J23*G23,0)</f>
        <v>0</v>
      </c>
      <c r="L23" s="2">
        <f t="shared" ref="L23:L40" si="9">ROUND(J23+K23,0)</f>
        <v>0</v>
      </c>
    </row>
    <row r="24" spans="1:12" s="31" customFormat="1" ht="270.75" x14ac:dyDescent="0.2">
      <c r="A24" s="7">
        <v>6</v>
      </c>
      <c r="B24" s="59" t="s">
        <v>45</v>
      </c>
      <c r="C24" s="60"/>
      <c r="D24" s="61">
        <v>1</v>
      </c>
      <c r="E24" s="7" t="s">
        <v>39</v>
      </c>
      <c r="F24" s="62"/>
      <c r="G24" s="63">
        <v>0</v>
      </c>
      <c r="H24" s="1">
        <f t="shared" si="5"/>
        <v>0</v>
      </c>
      <c r="I24" s="1">
        <f t="shared" si="6"/>
        <v>0</v>
      </c>
      <c r="J24" s="1">
        <f t="shared" si="7"/>
        <v>0</v>
      </c>
      <c r="K24" s="1">
        <f t="shared" si="8"/>
        <v>0</v>
      </c>
      <c r="L24" s="2">
        <f t="shared" si="9"/>
        <v>0</v>
      </c>
    </row>
    <row r="25" spans="1:12" s="31" customFormat="1" ht="270.75" x14ac:dyDescent="0.2">
      <c r="A25" s="7">
        <v>7</v>
      </c>
      <c r="B25" s="59" t="s">
        <v>46</v>
      </c>
      <c r="C25" s="13"/>
      <c r="D25" s="61">
        <v>1</v>
      </c>
      <c r="E25" s="7" t="s">
        <v>39</v>
      </c>
      <c r="F25" s="14"/>
      <c r="G25" s="15">
        <v>0</v>
      </c>
      <c r="H25" s="1">
        <f t="shared" si="5"/>
        <v>0</v>
      </c>
      <c r="I25" s="1">
        <f t="shared" si="6"/>
        <v>0</v>
      </c>
      <c r="J25" s="1">
        <f t="shared" si="7"/>
        <v>0</v>
      </c>
      <c r="K25" s="1">
        <f t="shared" si="8"/>
        <v>0</v>
      </c>
      <c r="L25" s="2">
        <f t="shared" si="9"/>
        <v>0</v>
      </c>
    </row>
    <row r="26" spans="1:12" s="31" customFormat="1" ht="270.75" x14ac:dyDescent="0.2">
      <c r="A26" s="7">
        <v>8</v>
      </c>
      <c r="B26" s="59" t="s">
        <v>47</v>
      </c>
      <c r="C26" s="60"/>
      <c r="D26" s="61">
        <v>2</v>
      </c>
      <c r="E26" s="7" t="s">
        <v>39</v>
      </c>
      <c r="F26" s="62"/>
      <c r="G26" s="63">
        <v>0</v>
      </c>
      <c r="H26" s="1">
        <f t="shared" si="5"/>
        <v>0</v>
      </c>
      <c r="I26" s="1">
        <f t="shared" si="6"/>
        <v>0</v>
      </c>
      <c r="J26" s="1">
        <f t="shared" si="7"/>
        <v>0</v>
      </c>
      <c r="K26" s="1">
        <f t="shared" si="8"/>
        <v>0</v>
      </c>
      <c r="L26" s="2">
        <f t="shared" si="9"/>
        <v>0</v>
      </c>
    </row>
    <row r="27" spans="1:12" s="31" customFormat="1" ht="270.75" x14ac:dyDescent="0.2">
      <c r="A27" s="7">
        <v>9</v>
      </c>
      <c r="B27" s="59" t="s">
        <v>48</v>
      </c>
      <c r="C27" s="60"/>
      <c r="D27" s="61">
        <v>1</v>
      </c>
      <c r="E27" s="7" t="s">
        <v>39</v>
      </c>
      <c r="F27" s="62"/>
      <c r="G27" s="63">
        <v>0</v>
      </c>
      <c r="H27" s="1">
        <f t="shared" si="5"/>
        <v>0</v>
      </c>
      <c r="I27" s="1">
        <f t="shared" si="6"/>
        <v>0</v>
      </c>
      <c r="J27" s="1">
        <f t="shared" si="7"/>
        <v>0</v>
      </c>
      <c r="K27" s="1">
        <f t="shared" si="8"/>
        <v>0</v>
      </c>
      <c r="L27" s="2">
        <f t="shared" si="9"/>
        <v>0</v>
      </c>
    </row>
    <row r="28" spans="1:12" s="31" customFormat="1" ht="270.75" x14ac:dyDescent="0.2">
      <c r="A28" s="7">
        <v>10</v>
      </c>
      <c r="B28" s="59" t="s">
        <v>49</v>
      </c>
      <c r="C28" s="13"/>
      <c r="D28" s="61">
        <v>1</v>
      </c>
      <c r="E28" s="7" t="s">
        <v>39</v>
      </c>
      <c r="F28" s="14"/>
      <c r="G28" s="15">
        <v>0</v>
      </c>
      <c r="H28" s="1">
        <f t="shared" si="5"/>
        <v>0</v>
      </c>
      <c r="I28" s="1">
        <f t="shared" si="6"/>
        <v>0</v>
      </c>
      <c r="J28" s="1">
        <f t="shared" si="7"/>
        <v>0</v>
      </c>
      <c r="K28" s="1">
        <f t="shared" si="8"/>
        <v>0</v>
      </c>
      <c r="L28" s="2">
        <f t="shared" si="9"/>
        <v>0</v>
      </c>
    </row>
    <row r="29" spans="1:12" s="31" customFormat="1" ht="270.75" x14ac:dyDescent="0.2">
      <c r="A29" s="7">
        <v>11</v>
      </c>
      <c r="B29" s="59" t="s">
        <v>50</v>
      </c>
      <c r="C29" s="60"/>
      <c r="D29" s="61">
        <v>3</v>
      </c>
      <c r="E29" s="7" t="s">
        <v>39</v>
      </c>
      <c r="F29" s="62"/>
      <c r="G29" s="63">
        <v>0</v>
      </c>
      <c r="H29" s="1">
        <f t="shared" si="5"/>
        <v>0</v>
      </c>
      <c r="I29" s="1">
        <f t="shared" si="6"/>
        <v>0</v>
      </c>
      <c r="J29" s="1">
        <f t="shared" si="7"/>
        <v>0</v>
      </c>
      <c r="K29" s="1">
        <f t="shared" si="8"/>
        <v>0</v>
      </c>
      <c r="L29" s="2">
        <f t="shared" si="9"/>
        <v>0</v>
      </c>
    </row>
    <row r="30" spans="1:12" s="31" customFormat="1" ht="270.75" x14ac:dyDescent="0.2">
      <c r="A30" s="7">
        <v>12</v>
      </c>
      <c r="B30" s="59" t="s">
        <v>51</v>
      </c>
      <c r="C30" s="60"/>
      <c r="D30" s="61">
        <v>2</v>
      </c>
      <c r="E30" s="7" t="s">
        <v>39</v>
      </c>
      <c r="F30" s="62"/>
      <c r="G30" s="63">
        <v>0</v>
      </c>
      <c r="H30" s="1">
        <f t="shared" si="5"/>
        <v>0</v>
      </c>
      <c r="I30" s="1">
        <f t="shared" si="6"/>
        <v>0</v>
      </c>
      <c r="J30" s="1">
        <f t="shared" si="7"/>
        <v>0</v>
      </c>
      <c r="K30" s="1">
        <f t="shared" si="8"/>
        <v>0</v>
      </c>
      <c r="L30" s="2">
        <f t="shared" si="9"/>
        <v>0</v>
      </c>
    </row>
    <row r="31" spans="1:12" s="31" customFormat="1" ht="270.75" x14ac:dyDescent="0.2">
      <c r="A31" s="7">
        <v>13</v>
      </c>
      <c r="B31" s="59" t="s">
        <v>52</v>
      </c>
      <c r="C31" s="13"/>
      <c r="D31" s="61">
        <v>4</v>
      </c>
      <c r="E31" s="7" t="s">
        <v>39</v>
      </c>
      <c r="F31" s="14"/>
      <c r="G31" s="15">
        <v>0</v>
      </c>
      <c r="H31" s="1">
        <f t="shared" si="5"/>
        <v>0</v>
      </c>
      <c r="I31" s="1">
        <f t="shared" si="6"/>
        <v>0</v>
      </c>
      <c r="J31" s="1">
        <f t="shared" si="7"/>
        <v>0</v>
      </c>
      <c r="K31" s="1">
        <f t="shared" si="8"/>
        <v>0</v>
      </c>
      <c r="L31" s="2">
        <f t="shared" si="9"/>
        <v>0</v>
      </c>
    </row>
    <row r="32" spans="1:12" s="31" customFormat="1" ht="270.75" x14ac:dyDescent="0.2">
      <c r="A32" s="7">
        <v>14</v>
      </c>
      <c r="B32" s="59" t="s">
        <v>53</v>
      </c>
      <c r="C32" s="60"/>
      <c r="D32" s="61">
        <v>1</v>
      </c>
      <c r="E32" s="7" t="s">
        <v>39</v>
      </c>
      <c r="F32" s="62"/>
      <c r="G32" s="63">
        <v>0</v>
      </c>
      <c r="H32" s="1">
        <f t="shared" si="5"/>
        <v>0</v>
      </c>
      <c r="I32" s="1">
        <f t="shared" si="6"/>
        <v>0</v>
      </c>
      <c r="J32" s="1">
        <f t="shared" si="7"/>
        <v>0</v>
      </c>
      <c r="K32" s="1">
        <f t="shared" si="8"/>
        <v>0</v>
      </c>
      <c r="L32" s="2">
        <f t="shared" si="9"/>
        <v>0</v>
      </c>
    </row>
    <row r="33" spans="1:12" s="31" customFormat="1" ht="270.75" x14ac:dyDescent="0.2">
      <c r="A33" s="7">
        <v>15</v>
      </c>
      <c r="B33" s="59" t="s">
        <v>54</v>
      </c>
      <c r="C33" s="60"/>
      <c r="D33" s="61">
        <v>2</v>
      </c>
      <c r="E33" s="7" t="s">
        <v>39</v>
      </c>
      <c r="F33" s="62"/>
      <c r="G33" s="63">
        <v>0</v>
      </c>
      <c r="H33" s="1">
        <f t="shared" si="5"/>
        <v>0</v>
      </c>
      <c r="I33" s="1">
        <f t="shared" si="6"/>
        <v>0</v>
      </c>
      <c r="J33" s="1">
        <f t="shared" si="7"/>
        <v>0</v>
      </c>
      <c r="K33" s="1">
        <f t="shared" si="8"/>
        <v>0</v>
      </c>
      <c r="L33" s="2">
        <f t="shared" si="9"/>
        <v>0</v>
      </c>
    </row>
    <row r="34" spans="1:12" s="31" customFormat="1" ht="142.5" x14ac:dyDescent="0.2">
      <c r="A34" s="7">
        <v>16</v>
      </c>
      <c r="B34" s="59" t="s">
        <v>55</v>
      </c>
      <c r="C34" s="13"/>
      <c r="D34" s="61">
        <v>4</v>
      </c>
      <c r="E34" s="7" t="s">
        <v>39</v>
      </c>
      <c r="F34" s="14"/>
      <c r="G34" s="15">
        <v>0</v>
      </c>
      <c r="H34" s="1">
        <f t="shared" si="5"/>
        <v>0</v>
      </c>
      <c r="I34" s="1">
        <f t="shared" si="6"/>
        <v>0</v>
      </c>
      <c r="J34" s="1">
        <f t="shared" si="7"/>
        <v>0</v>
      </c>
      <c r="K34" s="1">
        <f t="shared" si="8"/>
        <v>0</v>
      </c>
      <c r="L34" s="2">
        <f t="shared" si="9"/>
        <v>0</v>
      </c>
    </row>
    <row r="35" spans="1:12" s="31" customFormat="1" ht="142.5" x14ac:dyDescent="0.2">
      <c r="A35" s="7">
        <v>17</v>
      </c>
      <c r="B35" s="59" t="s">
        <v>56</v>
      </c>
      <c r="C35" s="13"/>
      <c r="D35" s="61">
        <v>4</v>
      </c>
      <c r="E35" s="7" t="s">
        <v>39</v>
      </c>
      <c r="F35" s="14"/>
      <c r="G35" s="15">
        <v>0</v>
      </c>
      <c r="H35" s="1">
        <f t="shared" si="5"/>
        <v>0</v>
      </c>
      <c r="I35" s="1">
        <f t="shared" si="6"/>
        <v>0</v>
      </c>
      <c r="J35" s="1">
        <f t="shared" si="7"/>
        <v>0</v>
      </c>
      <c r="K35" s="1">
        <f t="shared" si="8"/>
        <v>0</v>
      </c>
      <c r="L35" s="2">
        <f t="shared" si="9"/>
        <v>0</v>
      </c>
    </row>
    <row r="36" spans="1:12" s="31" customFormat="1" ht="142.5" x14ac:dyDescent="0.2">
      <c r="A36" s="7">
        <v>18</v>
      </c>
      <c r="B36" s="59" t="s">
        <v>57</v>
      </c>
      <c r="C36" s="60"/>
      <c r="D36" s="61">
        <v>3</v>
      </c>
      <c r="E36" s="7" t="s">
        <v>39</v>
      </c>
      <c r="F36" s="62"/>
      <c r="G36" s="63">
        <v>0</v>
      </c>
      <c r="H36" s="1">
        <f t="shared" si="5"/>
        <v>0</v>
      </c>
      <c r="I36" s="1">
        <f t="shared" si="6"/>
        <v>0</v>
      </c>
      <c r="J36" s="1">
        <f t="shared" si="7"/>
        <v>0</v>
      </c>
      <c r="K36" s="1">
        <f t="shared" si="8"/>
        <v>0</v>
      </c>
      <c r="L36" s="2">
        <f t="shared" si="9"/>
        <v>0</v>
      </c>
    </row>
    <row r="37" spans="1:12" s="31" customFormat="1" ht="128.25" x14ac:dyDescent="0.2">
      <c r="A37" s="7">
        <v>19</v>
      </c>
      <c r="B37" s="59" t="s">
        <v>58</v>
      </c>
      <c r="C37" s="60"/>
      <c r="D37" s="61">
        <v>2</v>
      </c>
      <c r="E37" s="7" t="s">
        <v>39</v>
      </c>
      <c r="F37" s="62"/>
      <c r="G37" s="63">
        <v>0</v>
      </c>
      <c r="H37" s="1">
        <f t="shared" si="5"/>
        <v>0</v>
      </c>
      <c r="I37" s="1">
        <f t="shared" si="6"/>
        <v>0</v>
      </c>
      <c r="J37" s="1">
        <f t="shared" si="7"/>
        <v>0</v>
      </c>
      <c r="K37" s="1">
        <f t="shared" si="8"/>
        <v>0</v>
      </c>
      <c r="L37" s="2">
        <f t="shared" si="9"/>
        <v>0</v>
      </c>
    </row>
    <row r="38" spans="1:12" s="31" customFormat="1" ht="128.25" x14ac:dyDescent="0.2">
      <c r="A38" s="7">
        <v>20</v>
      </c>
      <c r="B38" s="59" t="s">
        <v>59</v>
      </c>
      <c r="C38" s="60"/>
      <c r="D38" s="61">
        <v>3</v>
      </c>
      <c r="E38" s="7" t="s">
        <v>39</v>
      </c>
      <c r="F38" s="62"/>
      <c r="G38" s="63">
        <v>0</v>
      </c>
      <c r="H38" s="1">
        <f t="shared" si="5"/>
        <v>0</v>
      </c>
      <c r="I38" s="1">
        <f t="shared" si="6"/>
        <v>0</v>
      </c>
      <c r="J38" s="1">
        <f t="shared" si="7"/>
        <v>0</v>
      </c>
      <c r="K38" s="1">
        <f t="shared" si="8"/>
        <v>0</v>
      </c>
      <c r="L38" s="2">
        <f t="shared" si="9"/>
        <v>0</v>
      </c>
    </row>
    <row r="39" spans="1:12" s="31" customFormat="1" ht="128.25" x14ac:dyDescent="0.2">
      <c r="A39" s="7">
        <v>21</v>
      </c>
      <c r="B39" s="59" t="s">
        <v>60</v>
      </c>
      <c r="C39" s="60"/>
      <c r="D39" s="61">
        <v>1</v>
      </c>
      <c r="E39" s="7" t="s">
        <v>39</v>
      </c>
      <c r="F39" s="62"/>
      <c r="G39" s="63">
        <v>0</v>
      </c>
      <c r="H39" s="1">
        <f t="shared" si="5"/>
        <v>0</v>
      </c>
      <c r="I39" s="1">
        <f t="shared" si="6"/>
        <v>0</v>
      </c>
      <c r="J39" s="1">
        <f t="shared" si="7"/>
        <v>0</v>
      </c>
      <c r="K39" s="1">
        <f t="shared" si="8"/>
        <v>0</v>
      </c>
      <c r="L39" s="2">
        <f t="shared" si="9"/>
        <v>0</v>
      </c>
    </row>
    <row r="40" spans="1:12" s="31" customFormat="1" ht="128.25" x14ac:dyDescent="0.2">
      <c r="A40" s="7">
        <v>22</v>
      </c>
      <c r="B40" s="59" t="s">
        <v>61</v>
      </c>
      <c r="C40" s="13"/>
      <c r="D40" s="61">
        <v>5</v>
      </c>
      <c r="E40" s="7" t="s">
        <v>39</v>
      </c>
      <c r="F40" s="14"/>
      <c r="G40" s="15">
        <v>0</v>
      </c>
      <c r="H40" s="1">
        <f t="shared" si="5"/>
        <v>0</v>
      </c>
      <c r="I40" s="1">
        <f t="shared" si="6"/>
        <v>0</v>
      </c>
      <c r="J40" s="1">
        <f t="shared" si="7"/>
        <v>0</v>
      </c>
      <c r="K40" s="1">
        <f t="shared" si="8"/>
        <v>0</v>
      </c>
      <c r="L40" s="2">
        <f t="shared" si="9"/>
        <v>0</v>
      </c>
    </row>
    <row r="41" spans="1:12" s="31" customFormat="1" ht="142.5" x14ac:dyDescent="0.2">
      <c r="A41" s="7">
        <v>23</v>
      </c>
      <c r="B41" s="59" t="s">
        <v>62</v>
      </c>
      <c r="C41" s="13"/>
      <c r="D41" s="61">
        <v>1</v>
      </c>
      <c r="E41" s="7" t="s">
        <v>39</v>
      </c>
      <c r="F41" s="14"/>
      <c r="G41" s="15">
        <v>0</v>
      </c>
      <c r="H41" s="1">
        <f t="shared" ref="H41:H47" si="10">+ROUND(F41*G41,0)</f>
        <v>0</v>
      </c>
      <c r="I41" s="1">
        <f t="shared" ref="I41:I47" si="11">ROUND(F41+H41,0)</f>
        <v>0</v>
      </c>
      <c r="J41" s="1">
        <f t="shared" ref="J41:J47" si="12">ROUND(F41*D41,0)</f>
        <v>0</v>
      </c>
      <c r="K41" s="1">
        <f t="shared" ref="K41:K47" si="13">ROUND(J41*G41,0)</f>
        <v>0</v>
      </c>
      <c r="L41" s="2">
        <f t="shared" ref="L41:L47" si="14">ROUND(J41+K41,0)</f>
        <v>0</v>
      </c>
    </row>
    <row r="42" spans="1:12" s="31" customFormat="1" ht="142.5" x14ac:dyDescent="0.2">
      <c r="A42" s="7">
        <v>24</v>
      </c>
      <c r="B42" s="59" t="s">
        <v>63</v>
      </c>
      <c r="C42" s="60"/>
      <c r="D42" s="61">
        <v>5</v>
      </c>
      <c r="E42" s="7" t="s">
        <v>39</v>
      </c>
      <c r="F42" s="62"/>
      <c r="G42" s="63">
        <v>0</v>
      </c>
      <c r="H42" s="1">
        <f t="shared" si="10"/>
        <v>0</v>
      </c>
      <c r="I42" s="1">
        <f t="shared" si="11"/>
        <v>0</v>
      </c>
      <c r="J42" s="1">
        <f t="shared" si="12"/>
        <v>0</v>
      </c>
      <c r="K42" s="1">
        <f t="shared" si="13"/>
        <v>0</v>
      </c>
      <c r="L42" s="2">
        <f t="shared" si="14"/>
        <v>0</v>
      </c>
    </row>
    <row r="43" spans="1:12" s="31" customFormat="1" ht="142.5" x14ac:dyDescent="0.2">
      <c r="A43" s="7">
        <v>25</v>
      </c>
      <c r="B43" s="59" t="s">
        <v>64</v>
      </c>
      <c r="C43" s="13"/>
      <c r="D43" s="61">
        <v>1</v>
      </c>
      <c r="E43" s="7" t="s">
        <v>39</v>
      </c>
      <c r="F43" s="14"/>
      <c r="G43" s="15">
        <v>0</v>
      </c>
      <c r="H43" s="1">
        <f t="shared" si="10"/>
        <v>0</v>
      </c>
      <c r="I43" s="1">
        <f t="shared" si="11"/>
        <v>0</v>
      </c>
      <c r="J43" s="1">
        <f t="shared" si="12"/>
        <v>0</v>
      </c>
      <c r="K43" s="1">
        <f t="shared" si="13"/>
        <v>0</v>
      </c>
      <c r="L43" s="2">
        <f t="shared" si="14"/>
        <v>0</v>
      </c>
    </row>
    <row r="44" spans="1:12" s="31" customFormat="1" ht="128.25" x14ac:dyDescent="0.2">
      <c r="A44" s="7">
        <v>26</v>
      </c>
      <c r="B44" s="59" t="s">
        <v>65</v>
      </c>
      <c r="C44" s="13"/>
      <c r="D44" s="61">
        <v>1</v>
      </c>
      <c r="E44" s="7" t="s">
        <v>39</v>
      </c>
      <c r="F44" s="14"/>
      <c r="G44" s="15">
        <v>0</v>
      </c>
      <c r="H44" s="1">
        <f t="shared" si="10"/>
        <v>0</v>
      </c>
      <c r="I44" s="1">
        <f t="shared" si="11"/>
        <v>0</v>
      </c>
      <c r="J44" s="1">
        <f t="shared" si="12"/>
        <v>0</v>
      </c>
      <c r="K44" s="1">
        <f t="shared" si="13"/>
        <v>0</v>
      </c>
      <c r="L44" s="2">
        <f t="shared" si="14"/>
        <v>0</v>
      </c>
    </row>
    <row r="45" spans="1:12" s="31" customFormat="1" ht="128.25" x14ac:dyDescent="0.2">
      <c r="A45" s="7">
        <v>27</v>
      </c>
      <c r="B45" s="59" t="s">
        <v>66</v>
      </c>
      <c r="C45" s="60"/>
      <c r="D45" s="61">
        <v>3</v>
      </c>
      <c r="E45" s="7" t="s">
        <v>39</v>
      </c>
      <c r="F45" s="62"/>
      <c r="G45" s="63">
        <v>0</v>
      </c>
      <c r="H45" s="1">
        <f t="shared" si="10"/>
        <v>0</v>
      </c>
      <c r="I45" s="1">
        <f t="shared" si="11"/>
        <v>0</v>
      </c>
      <c r="J45" s="1">
        <f t="shared" si="12"/>
        <v>0</v>
      </c>
      <c r="K45" s="1">
        <f t="shared" si="13"/>
        <v>0</v>
      </c>
      <c r="L45" s="2">
        <f t="shared" si="14"/>
        <v>0</v>
      </c>
    </row>
    <row r="46" spans="1:12" s="31" customFormat="1" ht="128.25" x14ac:dyDescent="0.2">
      <c r="A46" s="7">
        <v>28</v>
      </c>
      <c r="B46" s="59" t="s">
        <v>67</v>
      </c>
      <c r="C46" s="13"/>
      <c r="D46" s="61">
        <v>8</v>
      </c>
      <c r="E46" s="7" t="s">
        <v>39</v>
      </c>
      <c r="F46" s="14"/>
      <c r="G46" s="15">
        <v>0</v>
      </c>
      <c r="H46" s="1">
        <f t="shared" si="10"/>
        <v>0</v>
      </c>
      <c r="I46" s="1">
        <f t="shared" si="11"/>
        <v>0</v>
      </c>
      <c r="J46" s="1">
        <f t="shared" si="12"/>
        <v>0</v>
      </c>
      <c r="K46" s="1">
        <f t="shared" si="13"/>
        <v>0</v>
      </c>
      <c r="L46" s="2">
        <f t="shared" si="14"/>
        <v>0</v>
      </c>
    </row>
    <row r="47" spans="1:12" s="31" customFormat="1" ht="42.75" x14ac:dyDescent="0.2">
      <c r="A47" s="7">
        <v>29</v>
      </c>
      <c r="B47" s="59" t="s">
        <v>68</v>
      </c>
      <c r="C47" s="60"/>
      <c r="D47" s="61">
        <v>1</v>
      </c>
      <c r="E47" s="7" t="s">
        <v>39</v>
      </c>
      <c r="F47" s="62">
        <v>2000000</v>
      </c>
      <c r="G47" s="63">
        <v>0</v>
      </c>
      <c r="H47" s="1">
        <f t="shared" si="10"/>
        <v>0</v>
      </c>
      <c r="I47" s="1">
        <f t="shared" si="11"/>
        <v>2000000</v>
      </c>
      <c r="J47" s="1">
        <f t="shared" si="12"/>
        <v>2000000</v>
      </c>
      <c r="K47" s="1">
        <f t="shared" si="13"/>
        <v>0</v>
      </c>
      <c r="L47" s="2">
        <f t="shared" si="14"/>
        <v>2000000</v>
      </c>
    </row>
    <row r="48" spans="1:12" s="31" customFormat="1" ht="42" customHeight="1" thickBot="1" x14ac:dyDescent="0.25">
      <c r="A48" s="27"/>
      <c r="B48" s="64"/>
      <c r="C48" s="64"/>
      <c r="D48" s="27"/>
      <c r="E48" s="65"/>
      <c r="F48" s="66"/>
      <c r="G48" s="65"/>
      <c r="H48" s="65"/>
      <c r="I48" s="67"/>
      <c r="K48" s="8" t="s">
        <v>23</v>
      </c>
      <c r="L48" s="4">
        <f>SUMIF(G:G,0%,J:J)</f>
        <v>2000000</v>
      </c>
    </row>
    <row r="49" spans="1:12" s="31" customFormat="1" ht="29.25" customHeight="1" thickBot="1" x14ac:dyDescent="0.25">
      <c r="A49" s="48" t="s">
        <v>25</v>
      </c>
      <c r="B49" s="49"/>
      <c r="C49" s="49"/>
      <c r="D49" s="49"/>
      <c r="E49" s="49"/>
      <c r="F49" s="49"/>
      <c r="G49" s="49"/>
      <c r="H49" s="49"/>
      <c r="I49" s="49"/>
      <c r="J49" s="50"/>
      <c r="K49" s="12" t="s">
        <v>10</v>
      </c>
      <c r="L49" s="4">
        <f>SUMIF(G:G,5%,J:J)</f>
        <v>0</v>
      </c>
    </row>
    <row r="50" spans="1:12" s="31" customFormat="1" ht="77.25" customHeight="1" x14ac:dyDescent="0.2">
      <c r="A50" s="46" t="s">
        <v>33</v>
      </c>
      <c r="B50" s="46"/>
      <c r="C50" s="46"/>
      <c r="D50" s="46"/>
      <c r="E50" s="46"/>
      <c r="F50" s="46"/>
      <c r="G50" s="46"/>
      <c r="H50" s="46"/>
      <c r="I50" s="46"/>
      <c r="J50" s="46"/>
      <c r="K50" s="8" t="s">
        <v>11</v>
      </c>
      <c r="L50" s="4">
        <f>SUMIF(G:G,19%,J:J)</f>
        <v>0</v>
      </c>
    </row>
    <row r="51" spans="1:12" s="31" customFormat="1" ht="20.25" customHeight="1" x14ac:dyDescent="0.2">
      <c r="A51" s="47"/>
      <c r="B51" s="47"/>
      <c r="C51" s="47"/>
      <c r="D51" s="47"/>
      <c r="E51" s="47"/>
      <c r="F51" s="47"/>
      <c r="G51" s="47"/>
      <c r="H51" s="47"/>
      <c r="I51" s="47"/>
      <c r="J51" s="47"/>
      <c r="K51" s="9" t="s">
        <v>7</v>
      </c>
      <c r="L51" s="5">
        <f>SUM(L48:L50)</f>
        <v>2000000</v>
      </c>
    </row>
    <row r="52" spans="1:12" s="31" customFormat="1" ht="23.25" customHeight="1" x14ac:dyDescent="0.2">
      <c r="A52" s="47"/>
      <c r="B52" s="47"/>
      <c r="C52" s="47"/>
      <c r="D52" s="47"/>
      <c r="E52" s="47"/>
      <c r="F52" s="47"/>
      <c r="G52" s="47"/>
      <c r="H52" s="47"/>
      <c r="I52" s="47"/>
      <c r="J52" s="47"/>
      <c r="K52" s="10" t="s">
        <v>12</v>
      </c>
      <c r="L52" s="6">
        <f>ROUND(L49*5%,0)</f>
        <v>0</v>
      </c>
    </row>
    <row r="53" spans="1:12" s="31" customFormat="1" x14ac:dyDescent="0.2">
      <c r="A53" s="47"/>
      <c r="B53" s="47"/>
      <c r="C53" s="47"/>
      <c r="D53" s="47"/>
      <c r="E53" s="47"/>
      <c r="F53" s="47"/>
      <c r="G53" s="47"/>
      <c r="H53" s="47"/>
      <c r="I53" s="47"/>
      <c r="J53" s="47"/>
      <c r="K53" s="10" t="s">
        <v>13</v>
      </c>
      <c r="L53" s="4">
        <f>ROUND(L50*19%,0)</f>
        <v>0</v>
      </c>
    </row>
    <row r="54" spans="1:12" s="31" customFormat="1" x14ac:dyDescent="0.2">
      <c r="A54" s="47"/>
      <c r="B54" s="47"/>
      <c r="C54" s="47"/>
      <c r="D54" s="47"/>
      <c r="E54" s="47"/>
      <c r="F54" s="47"/>
      <c r="G54" s="47"/>
      <c r="H54" s="47"/>
      <c r="I54" s="47"/>
      <c r="J54" s="47"/>
      <c r="K54" s="9" t="s">
        <v>14</v>
      </c>
      <c r="L54" s="5">
        <f>SUM(L52:L53)</f>
        <v>0</v>
      </c>
    </row>
    <row r="55" spans="1:12" s="31" customFormat="1" ht="59.25" customHeight="1" x14ac:dyDescent="0.2">
      <c r="A55" s="47"/>
      <c r="B55" s="47"/>
      <c r="C55" s="47"/>
      <c r="D55" s="47"/>
      <c r="E55" s="47"/>
      <c r="F55" s="47"/>
      <c r="G55" s="47"/>
      <c r="H55" s="47"/>
      <c r="I55" s="47"/>
      <c r="J55" s="47"/>
      <c r="K55" s="11" t="s">
        <v>15</v>
      </c>
      <c r="L55" s="5">
        <f>+L51+L54</f>
        <v>2000000</v>
      </c>
    </row>
    <row r="58" spans="1:12" x14ac:dyDescent="0.25">
      <c r="B58" s="34"/>
      <c r="C58" s="34"/>
    </row>
    <row r="59" spans="1:12" x14ac:dyDescent="0.25">
      <c r="B59" s="57"/>
      <c r="C59" s="57"/>
    </row>
    <row r="60" spans="1:12" ht="15.75" thickBot="1" x14ac:dyDescent="0.3">
      <c r="B60" s="58"/>
      <c r="C60" s="58"/>
    </row>
    <row r="61" spans="1:12" x14ac:dyDescent="0.25">
      <c r="B61" s="52" t="s">
        <v>20</v>
      </c>
      <c r="C61" s="52"/>
    </row>
    <row r="63" spans="1:12" x14ac:dyDescent="0.25">
      <c r="A63" s="32" t="s">
        <v>38</v>
      </c>
    </row>
  </sheetData>
  <sheetProtection algorithmName="SHA-512" hashValue="qpcfn1RW0rA0IC3aJiGysP8RBx0DNeQ3bn6YZpHKrGxZXN+W0jbuPLKqkoxxzQcoAiFH/u8pz7IviTT8SUyo6w==" saltValue="tFegHFXrLRzxxmRRnCp74g==" spinCount="100000" sheet="1" selectLockedCells="1"/>
  <mergeCells count="19">
    <mergeCell ref="A50:J55"/>
    <mergeCell ref="A49:J49"/>
    <mergeCell ref="A9:B9"/>
    <mergeCell ref="B61:C61"/>
    <mergeCell ref="D13:G13"/>
    <mergeCell ref="D15:G15"/>
    <mergeCell ref="F9:G9"/>
    <mergeCell ref="J9:K9"/>
    <mergeCell ref="B59:C6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47"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2021-09-06T21:17:51Z</dcterms:modified>
</cp:coreProperties>
</file>