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https://mailunicundiedu-my.sharepoint.com/personal/hyvalbuena_ucundinamarca_edu_co/Documents/Escritorio/"/>
    </mc:Choice>
  </mc:AlternateContent>
  <xr:revisionPtr revIDLastSave="0" documentId="8_{D2AA05A2-AACE-42C0-976C-EA957ABE1E58}" xr6:coauthVersionLast="36" xr6:coauthVersionMax="36"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l="1"/>
  <c r="L20" i="1" s="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<sst xmlns="http://schemas.openxmlformats.org/spreadsheetml/2006/main" count="44" uniqueCount="42">
  <si>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</si>
  <si>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</si>
  <si>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</si>
  <si>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</si>
  <si>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</si>
  <si>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</si>
  <si>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</si>
  <si>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</si>
  <si>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</si>
  <si>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</si>
  <si>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</si>
  <si>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</si>
  <si>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</si>
  <si>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</si>
  <si>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</si>
  <si>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</si>
  <si>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</si>
  <si>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</si>
  <si>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</si>
  <si>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</si>
  <si>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</si>
  <si>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</si>
  <si>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</si>
  <si>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</si>
  <si>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</si>
  <si>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</si>
  <si>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</si>
  <si>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</si>
  <si>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</si>
  <si>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</si>
  <si>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</si>
  <si>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</si>
  <si>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</si>
  <si>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</si>
  <si>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</si>
  <si>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</si>
  <si>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</si>
  <si>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</si>
  <si>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</si>
  <si>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</si>
  <si>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Pollas ponedoras de la línea (Hy Line – Brown) entre 16 y 20 semanas de edad con un peso promedio entre 1400 A 1700 g según semana. Con el lote de material biológico se debe anexar plan de vacunación completo con los siguientes biológicos aviares: Vacunas Básicas Marek Gumboro Viruela Aviar Newcastle Bronquitis Infecciosa Reovirosis Aviar Coriza Infecciosa Encefalomielitis Aviar Coccidiosis Aviar Vacunas adicionales Cólera Aviar Hepatitis por Cuerpos de Inclusión Laringotraqueitis Aviar Influenza Aviar Metapneumovirosis Aviar (A.R.T.) Colibacilosis Se deben entregar despicadas y vermifugadas Adicional se debe presentar Registro Sanitario de Predio Pecuario ICA vigente del origen de los semovientes.</t>
  </si>
  <si>
    <t>Hembras porcinas de reemplazo línea New Cham (habilidades maternas) de 18 semanas de vida aproximadamente con 70 a 85 kg en pie. Las hembras deben tener factores genéticos ideales, previstos desde: Camadas grandes con lechones uniformes y vigorosos Bajos costos por lechón destetado Larga vida productiva de la cerda Edad a la pubertad: Se requieren cerdas primerizas que expresen la pubertad antes de los 195 días (o 28 semanas) Con el lote de material biológico (porcino) se debe anexar plan de vacunación completo con los siguientes biológicos: Leptospira Síndrome respiratorio y reproductivo porcino PRRS Parvovirosis Plaeuroneumonia Contagiosa Circovirus Erisipela Micoplasma Las hembras se deben entregar vermifugadas Adicional se debe presentar Registro Sanitario de Predio Pecuario ICA vigente del origen de los semovientes.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</si>
</sst>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70" zoomScaleNormal="70" zoomScaleSheetLayoutView="90" zoomScalePageLayoutView="55" workbookViewId="0">
      <selection activeCell="F20" sqref="F20"/>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6" t="s">
        <v>36</v>
      </c>
    </row>
    <row r="8" spans="1:12" x14ac:dyDescent="0.25">
      <c r="A8" s="17" t="s">
        <v>35</v>
      </c>
    </row>
    <row r="9" spans="1:12" ht="25.5" customHeight="1" x14ac:dyDescent="0.25">
      <c r="A9" s="42" t="s">
        <v>34</v>
      </c>
      <c r="B9" s="42"/>
      <c r="C9" s="18"/>
      <c r="E9" s="19" t="s">
        <v>21</v>
      </c>
      <c r="F9" s="47"/>
      <c r="G9" s="48"/>
      <c r="I9" s="20" t="s">
        <v>16</v>
      </c>
      <c r="J9" s="49"/>
      <c r="K9" s="50"/>
    </row>
    <row r="10" spans="1:12" ht="15.75" thickBot="1" x14ac:dyDescent="0.3">
      <c r="A10" s="18"/>
      <c r="B10" s="18"/>
      <c r="C10" s="18"/>
      <c r="E10" s="21"/>
      <c r="F10" s="21"/>
      <c r="G10" s="21"/>
      <c r="I10" s="22"/>
      <c r="J10" s="23"/>
      <c r="K10" s="23"/>
    </row>
    <row r="11" spans="1:12" ht="30.75" customHeight="1" thickBot="1" x14ac:dyDescent="0.3">
      <c r="A11" s="57" t="s">
        <v>28</v>
      </c>
      <c r="B11" s="58"/>
      <c r="C11" s="24"/>
      <c r="D11" s="44" t="s">
        <v>17</v>
      </c>
      <c r="E11" s="45"/>
      <c r="F11" s="45"/>
      <c r="G11" s="46"/>
      <c r="H11" s="31"/>
      <c r="I11" s="22"/>
    </row>
    <row r="12" spans="1:12" ht="15.75" thickBot="1" x14ac:dyDescent="0.3">
      <c r="A12" s="59"/>
      <c r="B12" s="60"/>
      <c r="C12" s="24"/>
      <c r="D12" s="25"/>
      <c r="E12" s="21"/>
      <c r="F12" s="21"/>
      <c r="G12" s="21"/>
      <c r="I12" s="22"/>
    </row>
    <row r="13" spans="1:12" ht="30" customHeight="1" thickBot="1" x14ac:dyDescent="0.3">
      <c r="A13" s="59"/>
      <c r="B13" s="60"/>
      <c r="C13" s="24"/>
      <c r="D13" s="44" t="s">
        <v>18</v>
      </c>
      <c r="E13" s="45"/>
      <c r="F13" s="45"/>
      <c r="G13" s="46"/>
      <c r="H13" s="31"/>
      <c r="I13" s="22"/>
    </row>
    <row r="14" spans="1:12" ht="18.75" customHeight="1" thickBot="1" x14ac:dyDescent="0.3">
      <c r="A14" s="59"/>
      <c r="B14" s="60"/>
      <c r="C14" s="24"/>
      <c r="E14" s="21"/>
      <c r="F14" s="21"/>
      <c r="G14" s="21"/>
      <c r="I14" s="22"/>
    </row>
    <row r="15" spans="1:12" ht="24" customHeight="1" thickBot="1" x14ac:dyDescent="0.3">
      <c r="A15" s="61"/>
      <c r="B15" s="62"/>
      <c r="C15" s="24"/>
      <c r="D15" s="44" t="s">
        <v>22</v>
      </c>
      <c r="E15" s="45"/>
      <c r="F15" s="45"/>
      <c r="G15" s="46"/>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206.25" customHeight="1" x14ac:dyDescent="0.2">
      <c r="A19" s="7">
        <v>1</v>
      </c>
      <c r="B19" s="33" t="s">
        <v>40</v>
      </c>
      <c r="C19" s="34"/>
      <c r="D19" s="29">
        <v>200</v>
      </c>
      <c r="E19" s="7" t="s">
        <v>38</v>
      </c>
      <c r="F19" s="35"/>
      <c r="G19" s="36">
        <v>0</v>
      </c>
      <c r="H19" s="1">
        <f>+ROUND(F19*G19,0)</f>
        <v>0</v>
      </c>
      <c r="I19" s="1">
        <f>ROUND(F19+H19,0)</f>
        <v>0</v>
      </c>
      <c r="J19" s="1">
        <f>ROUND(F19*D19,0)</f>
        <v>0</v>
      </c>
      <c r="K19" s="1">
        <f>ROUND(J19*G19,0)</f>
        <v>0</v>
      </c>
      <c r="L19" s="2">
        <f>ROUND(J19+K19,0)</f>
        <v>0</v>
      </c>
    </row>
    <row r="20" spans="1:12" s="28" customFormat="1" ht="239.25" customHeight="1" x14ac:dyDescent="0.2">
      <c r="A20" s="7">
        <v>2</v>
      </c>
      <c r="B20" s="33" t="s">
        <v>41</v>
      </c>
      <c r="C20" s="34"/>
      <c r="D20" s="29">
        <v>6</v>
      </c>
      <c r="E20" s="7" t="s">
        <v>38</v>
      </c>
      <c r="F20" s="35"/>
      <c r="G20" s="36">
        <v>0</v>
      </c>
      <c r="H20" s="1">
        <f>+ROUND(F20*G20,0)</f>
        <v>0</v>
      </c>
      <c r="I20" s="1">
        <f>ROUND(F20+H20,0)</f>
        <v>0</v>
      </c>
      <c r="J20" s="1">
        <f>ROUND(F20*D20,0)</f>
        <v>0</v>
      </c>
      <c r="K20" s="1">
        <f>ROUND(J20*G20,0)</f>
        <v>0</v>
      </c>
      <c r="L20" s="2">
        <f>ROUND(J20+K20,0)</f>
        <v>0</v>
      </c>
    </row>
    <row r="21" spans="1:12" s="28" customFormat="1" ht="42" customHeight="1" thickBot="1" x14ac:dyDescent="0.25">
      <c r="A21" s="24"/>
      <c r="B21" s="53"/>
      <c r="C21" s="53"/>
      <c r="D21" s="53"/>
      <c r="E21" s="53"/>
      <c r="F21" s="53"/>
      <c r="G21" s="53"/>
      <c r="H21" s="53"/>
      <c r="I21" s="53"/>
      <c r="J21" s="54"/>
      <c r="K21" s="8" t="s">
        <v>23</v>
      </c>
      <c r="L21" s="4">
        <f>SUMIF(G:G,0%,J:J)</f>
        <v>0</v>
      </c>
    </row>
    <row r="22" spans="1:12" s="28" customFormat="1" ht="29.25" customHeight="1" thickBot="1" x14ac:dyDescent="0.25">
      <c r="A22" s="39" t="s">
        <v>25</v>
      </c>
      <c r="B22" s="40"/>
      <c r="C22" s="40"/>
      <c r="D22" s="40"/>
      <c r="E22" s="40"/>
      <c r="F22" s="40"/>
      <c r="G22" s="40"/>
      <c r="H22" s="40"/>
      <c r="I22" s="40"/>
      <c r="J22" s="41"/>
      <c r="K22" s="12" t="s">
        <v>10</v>
      </c>
      <c r="L22" s="4">
        <f>SUMIF(G:G,5%,J:J)</f>
        <v>0</v>
      </c>
    </row>
    <row r="23" spans="1:12" s="28" customFormat="1" ht="77.25" customHeight="1" x14ac:dyDescent="0.2">
      <c r="A23" s="37" t="s">
        <v>39</v>
      </c>
      <c r="B23" s="37"/>
      <c r="C23" s="37"/>
      <c r="D23" s="37"/>
      <c r="E23" s="37"/>
      <c r="F23" s="37"/>
      <c r="G23" s="37"/>
      <c r="H23" s="37"/>
      <c r="I23" s="37"/>
      <c r="J23" s="37"/>
      <c r="K23" s="8" t="s">
        <v>11</v>
      </c>
      <c r="L23" s="4">
        <f>SUMIF(G:G,19%,J:J)</f>
        <v>0</v>
      </c>
    </row>
    <row r="24" spans="1:12" s="28" customFormat="1" ht="20.25" customHeight="1" x14ac:dyDescent="0.2">
      <c r="A24" s="38"/>
      <c r="B24" s="38"/>
      <c r="C24" s="38"/>
      <c r="D24" s="38"/>
      <c r="E24" s="38"/>
      <c r="F24" s="38"/>
      <c r="G24" s="38"/>
      <c r="H24" s="38"/>
      <c r="I24" s="38"/>
      <c r="J24" s="38"/>
      <c r="K24" s="9" t="s">
        <v>7</v>
      </c>
      <c r="L24" s="5">
        <f>SUM(L21:L23)</f>
        <v>0</v>
      </c>
    </row>
    <row r="25" spans="1:12" s="28" customFormat="1" ht="23.25" customHeight="1" x14ac:dyDescent="0.2">
      <c r="A25" s="38"/>
      <c r="B25" s="38"/>
      <c r="C25" s="38"/>
      <c r="D25" s="38"/>
      <c r="E25" s="38"/>
      <c r="F25" s="38"/>
      <c r="G25" s="38"/>
      <c r="H25" s="38"/>
      <c r="I25" s="38"/>
      <c r="J25" s="38"/>
      <c r="K25" s="10" t="s">
        <v>12</v>
      </c>
      <c r="L25" s="6">
        <f>ROUND(L22*5%,0)</f>
        <v>0</v>
      </c>
    </row>
    <row r="26" spans="1:12" s="28" customFormat="1" x14ac:dyDescent="0.2">
      <c r="A26" s="38"/>
      <c r="B26" s="38"/>
      <c r="C26" s="38"/>
      <c r="D26" s="38"/>
      <c r="E26" s="38"/>
      <c r="F26" s="38"/>
      <c r="G26" s="38"/>
      <c r="H26" s="38"/>
      <c r="I26" s="38"/>
      <c r="J26" s="38"/>
      <c r="K26" s="10" t="s">
        <v>13</v>
      </c>
      <c r="L26" s="4">
        <f>ROUND(L23*19%,0)</f>
        <v>0</v>
      </c>
    </row>
    <row r="27" spans="1:12" s="28" customFormat="1" ht="40.5" customHeight="1" x14ac:dyDescent="0.2">
      <c r="A27" s="38"/>
      <c r="B27" s="38"/>
      <c r="C27" s="38"/>
      <c r="D27" s="38"/>
      <c r="E27" s="38"/>
      <c r="F27" s="38"/>
      <c r="G27" s="38"/>
      <c r="H27" s="38"/>
      <c r="I27" s="38"/>
      <c r="J27" s="38"/>
      <c r="K27" s="9" t="s">
        <v>14</v>
      </c>
      <c r="L27" s="5">
        <f>SUM(L25:L26)</f>
        <v>0</v>
      </c>
    </row>
    <row r="28" spans="1:12" s="28" customFormat="1" ht="59.25" customHeight="1" x14ac:dyDescent="0.2">
      <c r="A28" s="38"/>
      <c r="B28" s="38"/>
      <c r="C28" s="38"/>
      <c r="D28" s="38"/>
      <c r="E28" s="38"/>
      <c r="F28" s="38"/>
      <c r="G28" s="38"/>
      <c r="H28" s="38"/>
      <c r="I28" s="38"/>
      <c r="J28" s="38"/>
      <c r="K28" s="11" t="s">
        <v>15</v>
      </c>
      <c r="L28" s="5">
        <f>+L24+L27</f>
        <v>0</v>
      </c>
    </row>
    <row r="30" spans="1:12" x14ac:dyDescent="0.25">
      <c r="B30" s="32"/>
      <c r="C30" s="32"/>
    </row>
    <row r="31" spans="1:12" x14ac:dyDescent="0.25">
      <c r="B31" s="32"/>
      <c r="C31" s="32"/>
    </row>
    <row r="32" spans="1:12" x14ac:dyDescent="0.25">
      <c r="B32" s="51"/>
      <c r="C32" s="51"/>
    </row>
    <row r="33" spans="1:3" ht="15.75" thickBot="1" x14ac:dyDescent="0.3">
      <c r="B33" s="52"/>
      <c r="C33" s="52"/>
    </row>
    <row r="34" spans="1:3" x14ac:dyDescent="0.25">
      <c r="B34" s="43" t="s">
        <v>20</v>
      </c>
      <c r="C34" s="43"/>
    </row>
    <row r="36" spans="1:3" x14ac:dyDescent="0.25">
      <c r="A36" s="30" t="s">
        <v>37</v>
      </c>
    </row>
  </sheetData>
  <sheetProtection algorithmName="SHA-512" hashValue="MR7rvq5DwqltzJ3cMoTL/FN77M4Z+8Irv5DLMF1TFmhdqfAHCcb/XUFBN6D1M8qeJvNwcxnEWQFAPVpb+vUNgA==" saltValue="elth8iGPZp3lcF21TDAIvA==" spinCount="100000" sheet="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2:C33"/>
    <mergeCell ref="B21:J21"/>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EAE21B-69E3-42BC-938F-F715C9D2E4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7A6774-9618-4228-BBBD-B28EC07AE726}">
  <ds:schemaRefs>
    <ds:schemaRef ds:uri="http://schemas.microsoft.com/sharepoint/v3/contenttype/forms"/>
  </ds:schemaRefs>
</ds:datastoreItem>
</file>

<file path=customXml/itemProps3.xml><?xml version="1.0" encoding="utf-8"?>
<ds:datastoreItem xmlns:ds="http://schemas.openxmlformats.org/officeDocument/2006/customXml" ds:itemID="{33DC09F7-A095-40E3-9E60-A275F9268161}">
  <ds:schemaRefs>
    <ds:schemaRef ds:uri="http://purl.org/dc/elements/1.1/"/>
    <ds:schemaRef ds:uri="91f923a0-6986-49c1-880a-004b6d780c1e"/>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b41d3764-7ecb-4939-976c-9e68ac8de53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2021-11-30T15:06:35Z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