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693 UNIFORMES BIENESTAR U\PUBLICACIÓN\"/>
    </mc:Choice>
  </mc:AlternateContent>
  <xr:revisionPtr revIDLastSave="0" documentId="13_ncr:1_{4327AE51-1DCD-45E5-ABF7-CBC4A373C4E0}"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I20" i="1" s="1"/>
  <c r="J20" i="1"/>
  <c r="K20" i="1" s="1"/>
  <c r="L20" i="1" s="1"/>
  <c r="H21" i="1"/>
  <c r="I21" i="1" s="1"/>
  <c r="J21" i="1"/>
  <c r="K21" i="1" s="1"/>
  <c r="J19" i="1"/>
  <c r="H19" i="1"/>
  <c r="I19" i="1" s="1"/>
  <c r="L21" i="1" l="1"/>
  <c r="K19" i="1"/>
  <c r="L19" i="1" s="1"/>
  <c r="L23" i="1"/>
  <c r="L26" i="1" s="1"/>
  <c r="A20" i="1" l="1"/>
  <c r="A21" i="1" s="1"/>
  <c r="L24" i="1" l="1"/>
  <c r="L27" i="1" s="1"/>
  <c r="L22" i="1"/>
  <c r="L28" i="1" l="1"/>
  <c r="L25" i="1"/>
  <c r="L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<sst xmlns="http://schemas.openxmlformats.org/spreadsheetml/2006/main" count="45" uniqueCount="42">
  <si>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</si>
  <si>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</si>
  <si>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</si>
  <si>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</si>
  <si>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</si>
  <si>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</si>
  <si>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</si>
  <si>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</si>
  <si>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</si>
  <si>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</si>
  <si>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</si>
  <si>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</si>
  <si>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</si>
  <si>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</si>
  <si>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</si>
  <si>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</si>
  <si>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</si>
  <si>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</si>
  <si>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</si>
  <si>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</si>
  <si>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</si>
  <si>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</si>
  <si>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</si>
  <si>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</si>
  <si>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</si>
  <si>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</si>
  <si>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</si>
  <si>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</si>
  <si>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</si>
  <si>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</si>
  <si>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</si>
  <si>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</si>
  <si>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</si>
  <si>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</si>
  <si>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</si>
  <si>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</si>
  <si>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</si>
  <si>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32.1-41.1</t>
  </si>
  <si>
    <t>UNIDAD</t>
  </si>
  <si>
    <t>Pantalón Sudadera en tela 100% poliéster impermeable tipo Lafayette, textil de alto desempeño con permanencia de color ante la transpiración, lavado y la exposición a la luz, con bolsillos laterales, malla interior con técnica de estampado en transfer de diferentes tallas, colores y diseños suministrados por la universidad de Cundinamarca, con logo bordado de 8X5 Cm  10,5X5 Cm, 27X 3 Cm el tamaño de los logos puede variar según los diseños que suministre la Universidad.</t>
  </si>
  <si>
    <t>Uniformes deportivos Masculino y Femenino para las diferentes modalidades deportivas (tenis de campo, futbol, atletismo, tenis de mesa, ultímate, rugby, voleibol, futbol sala, baloncesto, taekwondo)  compuestos de camiseta, pantaloneta forrada en malla y medias largas de alto gramaje, de acuerdo a la modalidad deportiva. Tela tipo Lafayette, cuenta con una tecnología de: Alto Desempeño, alta durabilidad frente al roce con superficies  y que  absorbe, seca y expulsa rápidamente la humedad del cuerpo, garantizando prendas más ligeras y frescas durante la actividad física. Protección solar, permanencia del color ante el lavado y la exposición al sol, permanencia del color ante la transpiración, protección antibacterial que evita malos olores. Con técnica de estampado en transfer en todas las prendas, por la naturaleza química de la fibra, tiene muy buen desempeño a la estampación. Con logos de 8 x 5 cm,  10.5 x 5 cm, 27.5 x 3 cm y números estampados en pecho o espalda de 24.5 x 12 cm cada número a una sola tinta.  El tamaño de los logos puede variar según los diseños que suministre la universidad. Tallas, colores, diseños y cantidades por modalidad, suministrados por la universidad de Cundinamarca y de acuerdo a las indicaciones del Supervisor.</t>
  </si>
  <si>
    <t>Camiseta tipo polo manga corta material 96% algodón, 4% elastán de punto jersey de algodón elástico, cuello de canalé con botones, manga corta y logotipos bordados en el pecho de 8 x 5 cm y estampados espalda 10.5 x 5 cm a una sola tinta. El tamaño de los logos puede variar según los diseños que suministra universidad, de diferentes tallas, colores y diseños suministrados por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</si>
</sst>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1" fillId="0" borderId="20" xfId="0" applyFont="1" applyBorder="1" applyAlignment="1">
      <alignment vertical="center" wrapText="1"/>
    </xf>
    <xf numFmtId="0" fontId="1" fillId="0" borderId="20" xfId="0" applyFont="1" applyBorder="1" applyAlignment="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zoomScale="70" zoomScaleNormal="70" zoomScaleSheetLayoutView="90" zoomScalePageLayoutView="55" workbookViewId="0">
      <selection activeCell="J9" sqref="J9:K9"/>
    </sheetView>
  </sheetViews>
  <sheetFormatPr baseColWidth="10" defaultRowHeight="15" x14ac:dyDescent="0.25"/>
  <cols>
    <col min="1" max="1" width="10.7109375" style="16" customWidth="1"/>
    <col min="2" max="2" width="59.8554687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7"/>
      <c r="B2" s="41" t="s">
        <v>0</v>
      </c>
      <c r="C2" s="41"/>
      <c r="D2" s="41"/>
      <c r="E2" s="41"/>
      <c r="F2" s="41"/>
      <c r="G2" s="41"/>
      <c r="H2" s="41"/>
      <c r="I2" s="41"/>
      <c r="J2" s="41"/>
      <c r="K2" s="41" t="s">
        <v>35</v>
      </c>
      <c r="L2" s="41"/>
    </row>
    <row r="3" spans="1:12" ht="15.75" customHeight="1" x14ac:dyDescent="0.25">
      <c r="A3" s="37"/>
      <c r="B3" s="41" t="s">
        <v>1</v>
      </c>
      <c r="C3" s="41"/>
      <c r="D3" s="41"/>
      <c r="E3" s="41"/>
      <c r="F3" s="41"/>
      <c r="G3" s="41"/>
      <c r="H3" s="41"/>
      <c r="I3" s="41"/>
      <c r="J3" s="41"/>
      <c r="K3" s="41" t="s">
        <v>30</v>
      </c>
      <c r="L3" s="41"/>
    </row>
    <row r="4" spans="1:12" ht="16.5" customHeight="1" x14ac:dyDescent="0.25">
      <c r="A4" s="37"/>
      <c r="B4" s="41" t="s">
        <v>28</v>
      </c>
      <c r="C4" s="41"/>
      <c r="D4" s="41"/>
      <c r="E4" s="41"/>
      <c r="F4" s="41"/>
      <c r="G4" s="41"/>
      <c r="H4" s="41"/>
      <c r="I4" s="41"/>
      <c r="J4" s="41"/>
      <c r="K4" s="41" t="s">
        <v>31</v>
      </c>
      <c r="L4" s="41"/>
    </row>
    <row r="5" spans="1:12" ht="15" customHeight="1" x14ac:dyDescent="0.25">
      <c r="A5" s="37"/>
      <c r="B5" s="41"/>
      <c r="C5" s="41"/>
      <c r="D5" s="41"/>
      <c r="E5" s="41"/>
      <c r="F5" s="41"/>
      <c r="G5" s="41"/>
      <c r="H5" s="41"/>
      <c r="I5" s="41"/>
      <c r="J5" s="41"/>
      <c r="K5" s="41" t="s">
        <v>32</v>
      </c>
      <c r="L5" s="41"/>
    </row>
    <row r="7" spans="1:12" x14ac:dyDescent="0.25">
      <c r="A7" s="19" t="s">
        <v>36</v>
      </c>
    </row>
    <row r="8" spans="1:12" x14ac:dyDescent="0.25">
      <c r="A8" s="19"/>
    </row>
    <row r="9" spans="1:12" ht="25.5" customHeight="1" x14ac:dyDescent="0.25">
      <c r="A9" s="53" t="s">
        <v>2</v>
      </c>
      <c r="B9" s="53"/>
      <c r="C9" s="20"/>
      <c r="E9" s="21" t="s">
        <v>22</v>
      </c>
      <c r="F9" s="55"/>
      <c r="G9" s="56"/>
      <c r="I9" s="22" t="s">
        <v>17</v>
      </c>
      <c r="J9" s="57"/>
      <c r="K9" s="58"/>
    </row>
    <row r="10" spans="1:12" ht="15.75" thickBot="1" x14ac:dyDescent="0.3">
      <c r="A10" s="20"/>
      <c r="B10" s="20"/>
      <c r="C10" s="20"/>
      <c r="E10" s="23"/>
      <c r="F10" s="23"/>
      <c r="G10" s="23"/>
      <c r="I10" s="24"/>
      <c r="J10" s="25"/>
      <c r="K10" s="25"/>
    </row>
    <row r="11" spans="1:12" ht="30.75" customHeight="1" thickBot="1" x14ac:dyDescent="0.3">
      <c r="A11" s="42" t="s">
        <v>29</v>
      </c>
      <c r="B11" s="43"/>
      <c r="C11" s="26"/>
      <c r="D11" s="38" t="s">
        <v>18</v>
      </c>
      <c r="E11" s="39"/>
      <c r="F11" s="39"/>
      <c r="G11" s="40"/>
      <c r="H11" s="36"/>
      <c r="I11" s="24"/>
    </row>
    <row r="12" spans="1:12" ht="15.75" thickBot="1" x14ac:dyDescent="0.3">
      <c r="A12" s="44"/>
      <c r="B12" s="45"/>
      <c r="C12" s="26"/>
      <c r="D12" s="27"/>
      <c r="E12" s="23"/>
      <c r="F12" s="23"/>
      <c r="G12" s="23"/>
      <c r="I12" s="24"/>
    </row>
    <row r="13" spans="1:12" ht="30" customHeight="1" thickBot="1" x14ac:dyDescent="0.3">
      <c r="A13" s="44"/>
      <c r="B13" s="45"/>
      <c r="C13" s="26"/>
      <c r="D13" s="38" t="s">
        <v>19</v>
      </c>
      <c r="E13" s="39"/>
      <c r="F13" s="39"/>
      <c r="G13" s="40"/>
      <c r="H13" s="36"/>
      <c r="I13" s="24"/>
    </row>
    <row r="14" spans="1:12" ht="18.75" customHeight="1" thickBot="1" x14ac:dyDescent="0.3">
      <c r="A14" s="44"/>
      <c r="B14" s="45"/>
      <c r="C14" s="26"/>
      <c r="E14" s="23"/>
      <c r="F14" s="23"/>
      <c r="G14" s="23"/>
      <c r="I14" s="24"/>
    </row>
    <row r="15" spans="1:12" ht="24" customHeight="1" thickBot="1" x14ac:dyDescent="0.3">
      <c r="A15" s="46"/>
      <c r="B15" s="47"/>
      <c r="C15" s="26"/>
      <c r="D15" s="38" t="s">
        <v>23</v>
      </c>
      <c r="E15" s="39"/>
      <c r="F15" s="39"/>
      <c r="G15" s="40"/>
      <c r="H15" s="36"/>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327.75" x14ac:dyDescent="0.25">
      <c r="A19" s="7">
        <v>1</v>
      </c>
      <c r="B19" s="61" t="s">
        <v>40</v>
      </c>
      <c r="C19" s="13"/>
      <c r="D19" s="62">
        <v>430</v>
      </c>
      <c r="E19" s="62" t="s">
        <v>38</v>
      </c>
      <c r="F19" s="14">
        <v>0</v>
      </c>
      <c r="G19" s="15">
        <v>0</v>
      </c>
      <c r="H19" s="1">
        <f>+ROUND(F19*G19,0)</f>
        <v>0</v>
      </c>
      <c r="I19" s="1">
        <f>ROUND(F19+H19,0)</f>
        <v>0</v>
      </c>
      <c r="J19" s="1">
        <f>ROUND(F19*D19,0)</f>
        <v>0</v>
      </c>
      <c r="K19" s="1">
        <f>ROUND(J19*G19,0)</f>
        <v>0</v>
      </c>
      <c r="L19" s="2">
        <f>ROUND(J19+K19,0)</f>
        <v>0</v>
      </c>
    </row>
    <row r="20" spans="1:12" s="30" customFormat="1" ht="116.25" customHeight="1" x14ac:dyDescent="0.25">
      <c r="A20" s="7">
        <f>+A19+1</f>
        <v>2</v>
      </c>
      <c r="B20" s="61" t="s">
        <v>41</v>
      </c>
      <c r="C20" s="13"/>
      <c r="D20" s="62">
        <v>1060</v>
      </c>
      <c r="E20" s="62" t="s">
        <v>38</v>
      </c>
      <c r="F20" s="14">
        <v>0</v>
      </c>
      <c r="G20" s="15">
        <v>0</v>
      </c>
      <c r="H20" s="1">
        <f t="shared" ref="H20:H21" si="0">+ROUND(F20*G20,0)</f>
        <v>0</v>
      </c>
      <c r="I20" s="1">
        <f t="shared" ref="I20:I21" si="1">ROUND(F20+H20,0)</f>
        <v>0</v>
      </c>
      <c r="J20" s="1">
        <f t="shared" ref="J20:J21" si="2">ROUND(F20*D20,0)</f>
        <v>0</v>
      </c>
      <c r="K20" s="1">
        <f t="shared" ref="K20:K21" si="3">ROUND(J20*G20,0)</f>
        <v>0</v>
      </c>
      <c r="L20" s="2">
        <f t="shared" ref="L20:L21" si="4">ROUND(J20+K20,0)</f>
        <v>0</v>
      </c>
    </row>
    <row r="21" spans="1:12" s="30" customFormat="1" ht="131.25" customHeight="1" x14ac:dyDescent="0.25">
      <c r="A21" s="7">
        <f t="shared" ref="A21" si="5">+A20+1</f>
        <v>3</v>
      </c>
      <c r="B21" s="61" t="s">
        <v>39</v>
      </c>
      <c r="C21" s="13"/>
      <c r="D21" s="62">
        <v>200</v>
      </c>
      <c r="E21" s="62" t="s">
        <v>38</v>
      </c>
      <c r="F21" s="14">
        <v>0</v>
      </c>
      <c r="G21" s="15">
        <v>0</v>
      </c>
      <c r="H21" s="1">
        <f t="shared" si="0"/>
        <v>0</v>
      </c>
      <c r="I21" s="1">
        <f t="shared" si="1"/>
        <v>0</v>
      </c>
      <c r="J21" s="1">
        <f t="shared" si="2"/>
        <v>0</v>
      </c>
      <c r="K21" s="1">
        <f t="shared" si="3"/>
        <v>0</v>
      </c>
      <c r="L21" s="2">
        <f t="shared" si="4"/>
        <v>0</v>
      </c>
    </row>
    <row r="22" spans="1:12" s="30" customFormat="1" ht="42" customHeight="1" thickBot="1" x14ac:dyDescent="0.25">
      <c r="A22" s="26"/>
      <c r="B22" s="31"/>
      <c r="C22" s="31"/>
      <c r="D22" s="26"/>
      <c r="E22" s="32"/>
      <c r="F22" s="33"/>
      <c r="G22" s="32"/>
      <c r="H22" s="32"/>
      <c r="I22" s="34"/>
      <c r="K22" s="8" t="s">
        <v>24</v>
      </c>
      <c r="L22" s="4">
        <f>SUMIF(G:G,0%,J:J)</f>
        <v>0</v>
      </c>
    </row>
    <row r="23" spans="1:12" s="30" customFormat="1" ht="29.25" customHeight="1" thickBot="1" x14ac:dyDescent="0.25">
      <c r="A23" s="50" t="s">
        <v>26</v>
      </c>
      <c r="B23" s="51"/>
      <c r="C23" s="51"/>
      <c r="D23" s="51"/>
      <c r="E23" s="51"/>
      <c r="F23" s="51"/>
      <c r="G23" s="51"/>
      <c r="H23" s="51"/>
      <c r="I23" s="51"/>
      <c r="J23" s="52"/>
      <c r="K23" s="12" t="s">
        <v>11</v>
      </c>
      <c r="L23" s="4">
        <f>SUMIF(G:G,5%,J:J)</f>
        <v>0</v>
      </c>
    </row>
    <row r="24" spans="1:12" s="30" customFormat="1" ht="77.25" customHeight="1" x14ac:dyDescent="0.2">
      <c r="A24" s="48" t="s">
        <v>34</v>
      </c>
      <c r="B24" s="48"/>
      <c r="C24" s="48"/>
      <c r="D24" s="48"/>
      <c r="E24" s="48"/>
      <c r="F24" s="48"/>
      <c r="G24" s="48"/>
      <c r="H24" s="48"/>
      <c r="I24" s="48"/>
      <c r="J24" s="48"/>
      <c r="K24" s="8" t="s">
        <v>12</v>
      </c>
      <c r="L24" s="4">
        <f>SUMIF(G:G,19%,J:J)</f>
        <v>0</v>
      </c>
    </row>
    <row r="25" spans="1:12" s="30" customFormat="1" ht="20.25" customHeight="1" x14ac:dyDescent="0.2">
      <c r="A25" s="49"/>
      <c r="B25" s="49"/>
      <c r="C25" s="49"/>
      <c r="D25" s="49"/>
      <c r="E25" s="49"/>
      <c r="F25" s="49"/>
      <c r="G25" s="49"/>
      <c r="H25" s="49"/>
      <c r="I25" s="49"/>
      <c r="J25" s="49"/>
      <c r="K25" s="9" t="s">
        <v>8</v>
      </c>
      <c r="L25" s="5">
        <f>SUM(L22:L24)</f>
        <v>0</v>
      </c>
    </row>
    <row r="26" spans="1:12" s="30" customFormat="1" ht="23.25" customHeight="1" x14ac:dyDescent="0.2">
      <c r="A26" s="49"/>
      <c r="B26" s="49"/>
      <c r="C26" s="49"/>
      <c r="D26" s="49"/>
      <c r="E26" s="49"/>
      <c r="F26" s="49"/>
      <c r="G26" s="49"/>
      <c r="H26" s="49"/>
      <c r="I26" s="49"/>
      <c r="J26" s="49"/>
      <c r="K26" s="10" t="s">
        <v>13</v>
      </c>
      <c r="L26" s="6">
        <f>ROUND(L23*5%,0)</f>
        <v>0</v>
      </c>
    </row>
    <row r="27" spans="1:12" s="30" customFormat="1" x14ac:dyDescent="0.2">
      <c r="A27" s="49"/>
      <c r="B27" s="49"/>
      <c r="C27" s="49"/>
      <c r="D27" s="49"/>
      <c r="E27" s="49"/>
      <c r="F27" s="49"/>
      <c r="G27" s="49"/>
      <c r="H27" s="49"/>
      <c r="I27" s="49"/>
      <c r="J27" s="49"/>
      <c r="K27" s="10" t="s">
        <v>14</v>
      </c>
      <c r="L27" s="4">
        <f>ROUND(L24*19%,0)</f>
        <v>0</v>
      </c>
    </row>
    <row r="28" spans="1:12" s="30" customFormat="1" x14ac:dyDescent="0.2">
      <c r="A28" s="49"/>
      <c r="B28" s="49"/>
      <c r="C28" s="49"/>
      <c r="D28" s="49"/>
      <c r="E28" s="49"/>
      <c r="F28" s="49"/>
      <c r="G28" s="49"/>
      <c r="H28" s="49"/>
      <c r="I28" s="49"/>
      <c r="J28" s="49"/>
      <c r="K28" s="9" t="s">
        <v>15</v>
      </c>
      <c r="L28" s="5">
        <f>SUM(L26:L27)</f>
        <v>0</v>
      </c>
    </row>
    <row r="29" spans="1:12" s="30" customFormat="1" ht="59.25" customHeight="1" x14ac:dyDescent="0.2">
      <c r="A29" s="49"/>
      <c r="B29" s="49"/>
      <c r="C29" s="49"/>
      <c r="D29" s="49"/>
      <c r="E29" s="49"/>
      <c r="F29" s="49"/>
      <c r="G29" s="49"/>
      <c r="H29" s="49"/>
      <c r="I29" s="49"/>
      <c r="J29" s="49"/>
      <c r="K29" s="11" t="s">
        <v>16</v>
      </c>
      <c r="L29" s="5">
        <f>+L25+L28</f>
        <v>0</v>
      </c>
    </row>
    <row r="32" spans="1:12" x14ac:dyDescent="0.25">
      <c r="B32" s="59"/>
      <c r="C32" s="59"/>
    </row>
    <row r="33" spans="1:3" x14ac:dyDescent="0.25">
      <c r="B33" s="59"/>
      <c r="C33" s="59"/>
    </row>
    <row r="34" spans="1:3" ht="15.75" thickBot="1" x14ac:dyDescent="0.3">
      <c r="B34" s="60"/>
      <c r="C34" s="60"/>
    </row>
    <row r="35" spans="1:3" x14ac:dyDescent="0.25">
      <c r="B35" s="54" t="s">
        <v>21</v>
      </c>
      <c r="C35" s="54"/>
    </row>
    <row r="37" spans="1:3" x14ac:dyDescent="0.25">
      <c r="A37" s="35" t="s">
        <v>37</v>
      </c>
    </row>
  </sheetData>
  <sheetProtection algorithmName="SHA-512" hashValue="lrGTwhCA4ONz0dJ/BvlHPwjqJhpwKOQiKRYTeTo66rOAKdfaJw0vjb9WAhnJyJkN2Fp8Jopm8xlsUMZ4EiU7Vg==" saltValue="lK+EbVtqp+9FiuduKCBMKg==" spinCount="100000" sheet="1" scenarios="1" selectLockedCells="1"/>
  <mergeCells count="19">
    <mergeCell ref="A24:J29"/>
    <mergeCell ref="A23:J23"/>
    <mergeCell ref="A9:B9"/>
    <mergeCell ref="B35:C35"/>
    <mergeCell ref="D13:G13"/>
    <mergeCell ref="D15:G15"/>
    <mergeCell ref="F9:G9"/>
    <mergeCell ref="J9:K9"/>
    <mergeCell ref="B32:C34"/>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1"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2021-11-29T23:53:00Z</dcterms:modified>
</cp:coreProperties>
</file>