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d.docs.live.net/a329719466c66291/UDEC 2021/INVITACIONES/45- MICRO CURSOS VIRTUALES/ANEXOS TÉRMINOS/"/>
    </mc:Choice>
  </mc:AlternateContent>
  <xr:revisionPtr revIDLastSave="0" documentId="13_ncr:1_{5FE80292-6369-47D2-A087-BA867222B153}" xr6:coauthVersionLast="47" xr6:coauthVersionMax="47" xr10:uidLastSave="{00000000-0000-0000-0000-000000000000}"/>
  <bookViews>
    <workbookView xWindow="-110" yWindow="-110" windowWidth="19420" windowHeight="10420" xr2:uid="{00000000-000D-0000-FFFF-FFFF00000000}"/>
  </bookViews>
  <sheets>
    <sheet name="Hoja1" sheetId="1" r:id="rId1"/>
    <sheet name="Hoja3" sheetId="3" r:id="rId2"/>
    <sheet name="Hoja2" sheetId="2" state="hidden" r:id="rId3"/>
  </sheets>
  <definedNames>
    <definedName name="_xlnm.Print_Area" localSheetId="0">Hoja1!$A$1:$K$34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H17" i="1" s="1"/>
  <c r="I17" i="1"/>
  <c r="J17" i="1" s="1"/>
  <c r="K17" i="1" s="1"/>
  <c r="G15" i="1"/>
  <c r="H15" i="1" s="1"/>
  <c r="I15" i="1"/>
  <c r="J15" i="1" s="1"/>
  <c r="K15" i="1" l="1"/>
  <c r="K20" i="1"/>
  <c r="K19" i="1" l="1"/>
  <c r="K23" i="1" l="1"/>
  <c r="K21" i="1" l="1"/>
  <c r="K24" i="1" s="1"/>
  <c r="K25" i="1" l="1"/>
  <c r="K22" i="1"/>
  <c r="K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<sst xmlns="http://schemas.openxmlformats.org/spreadsheetml/2006/main" count="44" uniqueCount="40">
  <si>
    <t>Anexo 3</t>
  </si>
  <si>
    <t>PROPUESTA ECONÓMICA</t>
  </si>
  <si>
    <r>
      <rPr>
        <b/>
        <sz val="13"/>
        <color theme="1"/>
        <rFont val="Arial"/>
        <family val="2"/>
      </rPr>
      <t xml:space="preserve">FECHA DE ELABORACIÓN:   </t>
    </r>
    <r>
      <rPr>
        <sz val="13"/>
        <color theme="1"/>
        <rFont val="Arial"/>
        <family val="2"/>
      </rPr>
      <t xml:space="preserve">  </t>
    </r>
    <r>
      <rPr>
        <sz val="13"/>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</si>
  <si>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</si>
  <si>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</si>
  <si>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</si>
  <si>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</si>
  <si>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</si>
  <si>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</si>
  <si>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</si>
  <si>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</si>
  <si>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 xml:space="preserve">CANTIDAD </t>
  </si>
  <si>
    <t>UNIDAD DE MEDIDA</t>
  </si>
  <si>
    <t>VALOR UNITARIO</t>
  </si>
  <si>
    <t xml:space="preserve">PORCENTAJE DE IVA </t>
  </si>
  <si>
    <t xml:space="preserve">VALOR  IVA </t>
  </si>
  <si>
    <t xml:space="preserve">VALOR TOTAL UNITARIO </t>
  </si>
  <si>
    <t>SUBTOTAL</t>
  </si>
  <si>
    <t>IVA</t>
  </si>
  <si>
    <t>TOTAL</t>
  </si>
  <si>
    <t>FASE 1
Construcción planes de aprendizaje digital de 25 cursos virtuales auto- gestionables Para la oferta de educación continuada (Cada curso de 1 crédito equivalente a 48 horas)
PRDUCTO:
25 planes de aprendizaje digital diseñados en plataforma académica institucional ACADEMUSOFT.
DESCRIPCIÓN:
25 planes de aprendizaje digital de cursos virtuales auto-gestionables portafolio de educación continuada a saber:
1.	Building information modeling
2.	Scrum
3.	Innovación disruptiva y transformación digital
4.	Arquitectura empresarial –TOGAF
5.	Buenas prácticas para la gestión de servicios de tecnologías de la información- ITIL
6.	Desarrollo ágil de software
7.	Python
8.	Transformación digital
9.	Cultivos hidropónicos
10.	Disrupción tecnológica con block chain
11.	Ciberseguridad
12.	Machine learning para la toma de decisiones
13.	Power BI para la toma de decisiones
14.	Mindfulnes
15.	Smart Grid – Redes inteligentes eléctricas
16.	Trading Profesional
17.	Disrupción en el aula
18.	Marketing digital
19.	Finanzas personales
20.	Modelo Canvas para negocios
21.	Business intelligence
22.	Técnicas de negociación
23.	Coolhunting: las tendencias en el marketing digital
24.	Bitcoin – criptomonedas
25.	La economía digital</t>
  </si>
  <si>
    <t>UNIDAD</t>
  </si>
  <si>
    <t>FASE 2
Diseño virtual en plataforma institucional MOODLE de 25 cursos virtuales portafolio de educación continuada (Cada curso de 1 crédito equivalente a 48 horas)
PRDUCTO:
25 cursos virtuales diseñados en plataforma MOODLE.
DESCRIPCIÓN:
25 cursos virtuales portafolio de educación continuada:
1.	Building information modeling
2.	Scrum
3.	Innovación disruptiva y transformación digital
4.	Arquitectura empresarial –TOGAF
5.	Buenas prácticas para la gestión de servicios de tecnologías de la información- ITIL
6.	Desarrollo ágil de software
7.	Python
8.	Transformación digital
9.	Cultivos hidropónicos
10.	Disrupción tecnológica con block chain
11.	Ciberseguridad
12.	Machine learning para la toma de decisiones
13.	Power BI para la toma de decisiones
14.	Mindfulnes
15.	Smart Grid – Redes inteligentes eléctricas
16.	Trading Profesional
17.	Disrupción en el aula
18.	Marketing digital
19.	Finanzas personales
20.	Modelo Canvas para negocios
21.	Business intelligence
22.	Técnicas de negociación
23.	Coolhunting: las tendencias en el marketing digital
24.	Bitcoin – criptomonedas
25.	La economía digital</t>
  </si>
  <si>
    <t>VALOR NO GRAVADO (TARIFA 0)</t>
  </si>
  <si>
    <t>VALOR GRAVADO IVA 5%</t>
  </si>
  <si>
    <t>VALOR GRAVADO IVA 19%</t>
  </si>
  <si>
    <t>IVA 5%</t>
  </si>
  <si>
    <t>IVA 19 %</t>
  </si>
  <si>
    <t xml:space="preserve">TOTAL IVA </t>
  </si>
  <si>
    <t>TOTAL OFERTA</t>
  </si>
  <si>
    <t xml:space="preserve">FIRMA REPRESENTANTE LEGAL Y/O PERSONA NATURAL </t>
  </si>
  <si>
    <t>Código Serie Documental (Ver Tabla de Retención Documental).</t>
  </si>
  <si>
    <t>servicios</t>
  </si>
  <si>
    <t>bienes</t>
  </si>
  <si>
    <t>acces point</t>
  </si>
  <si>
    <t>dispositivos de red</t>
  </si>
  <si>
    <t>adecuación de un cd</t>
  </si>
  <si>
    <t>cableado estructurado</t>
  </si>
  <si>
    <t>mantenimiento</t>
  </si>
  <si>
    <t>instalacion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</si>
</sst>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3"/>
      <color theme="1"/>
      <name val="Arial"/>
      <family val="2"/>
    </font>
    <font>
      <sz val="13"/>
      <color theme="1"/>
      <name val="Arial"/>
      <family val="2"/>
    </font>
    <font>
      <sz val="13"/>
      <color theme="0" tint="-0.34998626667073579"/>
      <name val="Arial"/>
      <family val="2"/>
    </font>
    <font>
      <b/>
      <sz val="13"/>
      <color theme="0"/>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9" fontId="0" fillId="0" borderId="0" xfId="1" applyFont="1"/>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center" wrapText="1"/>
    </xf>
    <xf numFmtId="0" fontId="4" fillId="2" borderId="3" xfId="0" applyFont="1" applyFill="1" applyBorder="1" applyAlignment="1">
      <alignment vertical="center"/>
    </xf>
    <xf numFmtId="0" fontId="5" fillId="2" borderId="0" xfId="0" applyFont="1" applyFill="1" applyAlignment="1">
      <alignment horizontal="left"/>
    </xf>
    <xf numFmtId="0" fontId="5" fillId="2" borderId="0" xfId="0" applyFont="1" applyFill="1" applyAlignment="1">
      <alignment horizontal="left" wrapText="1"/>
    </xf>
    <xf numFmtId="0" fontId="4" fillId="2" borderId="0" xfId="0" applyFont="1" applyFill="1" applyAlignment="1">
      <alignment horizontal="left"/>
    </xf>
    <xf numFmtId="0" fontId="5" fillId="2" borderId="6"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applyAlignment="1">
      <alignment vertical="center"/>
    </xf>
    <xf numFmtId="43" fontId="5" fillId="0" borderId="16" xfId="4" applyFont="1" applyBorder="1" applyProtection="1">
      <protection hidden="1"/>
    </xf>
    <xf numFmtId="43" fontId="4" fillId="0" borderId="16" xfId="4" applyFont="1" applyBorder="1" applyProtection="1">
      <protection hidden="1"/>
    </xf>
    <xf numFmtId="43" fontId="5" fillId="0" borderId="16" xfId="4" applyFont="1" applyFill="1" applyBorder="1" applyProtection="1">
      <protection hidden="1"/>
    </xf>
    <xf numFmtId="43" fontId="4" fillId="0" borderId="18" xfId="4" applyFont="1" applyBorder="1" applyProtection="1">
      <protection hidden="1"/>
    </xf>
    <xf numFmtId="0" fontId="5" fillId="2" borderId="15" xfId="0" applyFont="1" applyFill="1" applyBorder="1" applyAlignment="1">
      <alignment horizontal="center" wrapText="1"/>
    </xf>
    <xf numFmtId="0" fontId="4" fillId="2" borderId="14" xfId="0" applyFont="1" applyFill="1" applyBorder="1" applyAlignment="1">
      <alignment horizontal="center" wrapText="1"/>
    </xf>
    <xf numFmtId="0" fontId="5" fillId="0" borderId="0" xfId="0" applyFont="1" applyAlignment="1">
      <alignment vertical="center"/>
    </xf>
    <xf numFmtId="0" fontId="5" fillId="2" borderId="0" xfId="0" applyFont="1" applyFill="1" applyAlignment="1">
      <alignment vertical="center" wrapText="1"/>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43" fontId="7" fillId="3" borderId="25" xfId="3" applyFont="1" applyFill="1" applyBorder="1" applyAlignment="1" applyProtection="1">
      <alignment horizontal="center" vertical="center" wrapText="1"/>
      <protection locked="0"/>
    </xf>
    <xf numFmtId="43" fontId="7" fillId="3" borderId="26" xfId="3" applyFont="1" applyFill="1" applyBorder="1" applyAlignment="1" applyProtection="1">
      <alignment horizontal="center" vertical="center" wrapText="1"/>
      <protection locked="0"/>
    </xf>
    <xf numFmtId="0" fontId="10" fillId="2" borderId="1" xfId="0" applyFont="1" applyFill="1" applyBorder="1" applyAlignment="1">
      <alignment vertical="center" wrapText="1"/>
    </xf>
    <xf numFmtId="43" fontId="5" fillId="0" borderId="1" xfId="3" applyFont="1" applyBorder="1" applyAlignment="1" applyProtection="1">
      <alignment horizontal="right" vertical="center"/>
      <protection hidden="1"/>
    </xf>
    <xf numFmtId="43" fontId="4" fillId="0" borderId="1" xfId="3" applyFont="1" applyBorder="1" applyAlignment="1" applyProtection="1">
      <alignment horizontal="right" vertical="center"/>
      <protection hidden="1"/>
    </xf>
    <xf numFmtId="43" fontId="4" fillId="0" borderId="17" xfId="3" applyFont="1" applyBorder="1" applyAlignment="1" applyProtection="1">
      <alignment horizontal="right" vertical="center" wrapText="1"/>
      <protection hidden="1"/>
    </xf>
    <xf numFmtId="43" fontId="5" fillId="0" borderId="2" xfId="3" applyFont="1" applyBorder="1" applyAlignment="1" applyProtection="1">
      <alignment horizontal="right" vertical="center" wrapText="1"/>
      <protection hidden="1"/>
    </xf>
    <xf numFmtId="43" fontId="5" fillId="0" borderId="1" xfId="3" applyFont="1" applyBorder="1" applyAlignment="1" applyProtection="1">
      <alignment horizontal="right" vertical="center" wrapText="1"/>
      <protection hidden="1"/>
    </xf>
    <xf numFmtId="0" fontId="4" fillId="2" borderId="0" xfId="0" applyFont="1" applyFill="1" applyAlignment="1">
      <alignment horizontal="center"/>
    </xf>
    <xf numFmtId="0" fontId="5" fillId="2" borderId="0" xfId="0" applyFont="1" applyFill="1" applyAlignment="1">
      <alignment horizont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5"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8" fillId="0" borderId="27"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27" xfId="0" applyFont="1" applyBorder="1" applyAlignment="1">
      <alignment horizontal="left" vertical="center" wrapText="1"/>
    </xf>
    <xf numFmtId="0" fontId="8" fillId="0" borderId="2" xfId="0" applyFont="1" applyBorder="1" applyAlignment="1">
      <alignment horizontal="left" vertical="center" wrapText="1"/>
    </xf>
    <xf numFmtId="43" fontId="9" fillId="0" borderId="27" xfId="3" applyFont="1" applyFill="1" applyBorder="1" applyAlignment="1" applyProtection="1">
      <alignment horizontal="center" vertical="center" wrapText="1"/>
      <protection locked="0"/>
    </xf>
    <xf numFmtId="43" fontId="9" fillId="0" borderId="2" xfId="3" applyFont="1" applyFill="1" applyBorder="1" applyAlignment="1" applyProtection="1">
      <alignment horizontal="center" vertical="center" wrapText="1"/>
      <protection locked="0"/>
    </xf>
    <xf numFmtId="9" fontId="8" fillId="0" borderId="27" xfId="1" applyFont="1" applyFill="1" applyBorder="1" applyAlignment="1" applyProtection="1">
      <alignment horizontal="center" vertical="center" wrapText="1"/>
      <protection locked="0"/>
    </xf>
    <xf numFmtId="9" fontId="8" fillId="0" borderId="2" xfId="1" applyFont="1" applyFill="1" applyBorder="1" applyAlignment="1" applyProtection="1">
      <alignment horizontal="center" vertical="center" wrapText="1"/>
      <protection locked="0"/>
    </xf>
    <xf numFmtId="43" fontId="8" fillId="0" borderId="27" xfId="3" applyFont="1" applyFill="1" applyBorder="1" applyAlignment="1" applyProtection="1">
      <alignment horizontal="center" vertical="center" wrapText="1"/>
      <protection hidden="1"/>
    </xf>
    <xf numFmtId="43" fontId="8" fillId="0" borderId="2" xfId="3" applyFont="1" applyFill="1" applyBorder="1" applyAlignment="1" applyProtection="1">
      <alignment horizontal="center" vertical="center" wrapText="1"/>
      <protection hidden="1"/>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313764</xdr:colOff>
      <xdr:row>4</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view="pageBreakPreview" topLeftCell="A10" zoomScale="55" zoomScaleNormal="70" zoomScaleSheetLayoutView="55" zoomScalePageLayoutView="55" workbookViewId="0">
      <selection activeCell="E42" sqref="E42"/>
    </sheetView>
  </sheetViews>
  <sheetFormatPr baseColWidth="10" defaultColWidth="11.453125" defaultRowHeight="16.5" x14ac:dyDescent="0.35"/>
  <cols>
    <col min="1" max="1" width="10.7265625" style="2" customWidth="1"/>
    <col min="2" max="2" width="68.1796875" style="10" customWidth="1"/>
    <col min="3" max="3" width="16.26953125" style="2" customWidth="1"/>
    <col min="4" max="4" width="16.54296875" style="2" customWidth="1"/>
    <col min="5" max="5" width="16" style="2" customWidth="1"/>
    <col min="6" max="6" width="17.54296875" style="2" customWidth="1"/>
    <col min="7" max="7" width="15" style="2" customWidth="1"/>
    <col min="8" max="8" width="18.7265625" style="2" customWidth="1"/>
    <col min="9" max="9" width="16.7265625" style="2" customWidth="1"/>
    <col min="10" max="10" width="17.26953125" style="2" customWidth="1"/>
    <col min="11" max="11" width="21.7265625" style="2" customWidth="1"/>
    <col min="12" max="16384" width="11.453125" style="2"/>
  </cols>
  <sheetData>
    <row r="1" spans="1:11" x14ac:dyDescent="0.35">
      <c r="A1" s="30" t="s">
        <v>0</v>
      </c>
      <c r="B1" s="30"/>
      <c r="C1" s="30"/>
      <c r="D1" s="30"/>
      <c r="E1" s="30"/>
      <c r="F1" s="30"/>
      <c r="G1" s="30"/>
      <c r="H1" s="30"/>
      <c r="I1" s="30"/>
      <c r="J1" s="30"/>
      <c r="K1" s="30"/>
    </row>
    <row r="2" spans="1:11" x14ac:dyDescent="0.35">
      <c r="A2" s="30" t="s">
        <v>1</v>
      </c>
      <c r="B2" s="30"/>
      <c r="C2" s="30"/>
      <c r="D2" s="30"/>
      <c r="E2" s="30"/>
      <c r="F2" s="30"/>
      <c r="G2" s="30"/>
      <c r="H2" s="30"/>
      <c r="I2" s="30"/>
      <c r="J2" s="30"/>
      <c r="K2" s="30"/>
    </row>
    <row r="3" spans="1:11" x14ac:dyDescent="0.35">
      <c r="A3" s="31"/>
      <c r="B3" s="31"/>
      <c r="C3" s="31"/>
      <c r="D3" s="31"/>
      <c r="E3" s="31"/>
      <c r="F3" s="31"/>
      <c r="G3" s="31"/>
      <c r="H3" s="31"/>
      <c r="I3" s="31"/>
      <c r="J3" s="31"/>
      <c r="K3" s="31"/>
    </row>
    <row r="4" spans="1:11" x14ac:dyDescent="0.35">
      <c r="A4" s="3"/>
      <c r="B4" s="4"/>
      <c r="C4" s="3"/>
      <c r="D4" s="3"/>
      <c r="E4" s="3"/>
      <c r="F4" s="3"/>
      <c r="G4" s="3"/>
      <c r="H4" s="3"/>
      <c r="I4" s="3"/>
      <c r="J4" s="3"/>
      <c r="K4" s="3"/>
    </row>
    <row r="5" spans="1:11" x14ac:dyDescent="0.35">
      <c r="A5" s="3"/>
      <c r="B5" s="4"/>
      <c r="C5" s="3"/>
      <c r="D5" s="3"/>
      <c r="E5" s="3"/>
      <c r="F5" s="3"/>
      <c r="G5" s="3"/>
      <c r="H5" s="3"/>
      <c r="I5" s="3"/>
      <c r="J5" s="3"/>
      <c r="K5" s="3"/>
    </row>
    <row r="6" spans="1:11" ht="25.5" customHeight="1" x14ac:dyDescent="0.35">
      <c r="A6" s="41" t="s">
        <v>2</v>
      </c>
      <c r="B6" s="41"/>
      <c r="D6" s="24" t="s">
        <v>3</v>
      </c>
      <c r="E6" s="42"/>
      <c r="F6" s="43"/>
      <c r="H6" s="5" t="s">
        <v>4</v>
      </c>
      <c r="I6" s="44"/>
      <c r="J6" s="45"/>
    </row>
    <row r="7" spans="1:11" ht="17" thickBot="1" x14ac:dyDescent="0.4">
      <c r="A7" s="6"/>
      <c r="B7" s="7"/>
      <c r="D7" s="8"/>
      <c r="E7" s="8"/>
      <c r="F7" s="8"/>
      <c r="H7" s="8"/>
      <c r="I7" s="6"/>
      <c r="J7" s="6"/>
    </row>
    <row r="8" spans="1:11" ht="16.899999999999999" customHeight="1" thickBot="1" x14ac:dyDescent="0.4">
      <c r="A8" s="35" t="s">
        <v>5</v>
      </c>
      <c r="B8" s="36"/>
      <c r="C8" s="32" t="s">
        <v>6</v>
      </c>
      <c r="D8" s="33"/>
      <c r="E8" s="33"/>
      <c r="F8" s="34"/>
      <c r="G8" s="9"/>
      <c r="H8" s="8"/>
    </row>
    <row r="9" spans="1:11" ht="16.899999999999999" customHeight="1" thickBot="1" x14ac:dyDescent="0.4">
      <c r="A9" s="37"/>
      <c r="B9" s="38"/>
      <c r="C9" s="6"/>
      <c r="D9" s="8"/>
      <c r="E9" s="8"/>
      <c r="F9" s="8"/>
      <c r="H9" s="8"/>
    </row>
    <row r="10" spans="1:11" ht="16.899999999999999" customHeight="1" thickBot="1" x14ac:dyDescent="0.4">
      <c r="A10" s="37"/>
      <c r="B10" s="38"/>
      <c r="C10" s="32" t="s">
        <v>7</v>
      </c>
      <c r="D10" s="33"/>
      <c r="E10" s="33"/>
      <c r="F10" s="34"/>
      <c r="G10" s="9"/>
      <c r="H10" s="8"/>
    </row>
    <row r="11" spans="1:11" ht="16.899999999999999" customHeight="1" thickBot="1" x14ac:dyDescent="0.4">
      <c r="A11" s="37"/>
      <c r="B11" s="38"/>
      <c r="D11" s="8"/>
      <c r="E11" s="8"/>
      <c r="F11" s="8"/>
      <c r="H11" s="8"/>
    </row>
    <row r="12" spans="1:11" ht="16.899999999999999" customHeight="1" thickBot="1" x14ac:dyDescent="0.4">
      <c r="A12" s="39"/>
      <c r="B12" s="40"/>
      <c r="C12" s="32" t="s">
        <v>8</v>
      </c>
      <c r="D12" s="33"/>
      <c r="E12" s="33"/>
      <c r="F12" s="34"/>
      <c r="G12" s="9"/>
      <c r="H12" s="8"/>
      <c r="I12" s="6"/>
      <c r="J12" s="6"/>
    </row>
    <row r="13" spans="1:11" ht="17" thickBot="1" x14ac:dyDescent="0.4"/>
    <row r="14" spans="1:11" s="11" customFormat="1" ht="69.650000000000006" customHeight="1" x14ac:dyDescent="0.35">
      <c r="A14" s="20" t="s">
        <v>9</v>
      </c>
      <c r="B14" s="21" t="s">
        <v>10</v>
      </c>
      <c r="C14" s="21" t="s">
        <v>11</v>
      </c>
      <c r="D14" s="21" t="s">
        <v>12</v>
      </c>
      <c r="E14" s="22" t="s">
        <v>13</v>
      </c>
      <c r="F14" s="22" t="s">
        <v>14</v>
      </c>
      <c r="G14" s="22" t="s">
        <v>15</v>
      </c>
      <c r="H14" s="22" t="s">
        <v>16</v>
      </c>
      <c r="I14" s="22" t="s">
        <v>17</v>
      </c>
      <c r="J14" s="22" t="s">
        <v>18</v>
      </c>
      <c r="K14" s="23" t="s">
        <v>19</v>
      </c>
    </row>
    <row r="15" spans="1:11" s="19" customFormat="1" ht="408" customHeight="1" x14ac:dyDescent="0.35">
      <c r="A15" s="46">
        <v>1</v>
      </c>
      <c r="B15" s="48" t="s">
        <v>20</v>
      </c>
      <c r="C15" s="46">
        <v>1</v>
      </c>
      <c r="D15" s="46" t="s">
        <v>21</v>
      </c>
      <c r="E15" s="50"/>
      <c r="F15" s="52"/>
      <c r="G15" s="54">
        <f t="shared" ref="G15" si="0">+ROUND(E15*F15,0)</f>
        <v>0</v>
      </c>
      <c r="H15" s="54">
        <f t="shared" ref="H15" si="1">ROUND(E15+G15,0)</f>
        <v>0</v>
      </c>
      <c r="I15" s="54">
        <f t="shared" ref="I15" si="2">ROUND(E15*C15,0)</f>
        <v>0</v>
      </c>
      <c r="J15" s="54">
        <f t="shared" ref="J15" si="3">ROUND(I15*F15,0)</f>
        <v>0</v>
      </c>
      <c r="K15" s="54">
        <f t="shared" ref="K15" si="4">ROUND(I15+J15,0)</f>
        <v>0</v>
      </c>
    </row>
    <row r="16" spans="1:11" s="19" customFormat="1" ht="150.65" customHeight="1" x14ac:dyDescent="0.35">
      <c r="A16" s="47"/>
      <c r="B16" s="49"/>
      <c r="C16" s="47"/>
      <c r="D16" s="47"/>
      <c r="E16" s="51"/>
      <c r="F16" s="53"/>
      <c r="G16" s="55"/>
      <c r="H16" s="55"/>
      <c r="I16" s="55"/>
      <c r="J16" s="55"/>
      <c r="K16" s="55"/>
    </row>
    <row r="17" spans="1:11" s="19" customFormat="1" ht="153.65" customHeight="1" x14ac:dyDescent="0.35">
      <c r="A17" s="46">
        <v>2</v>
      </c>
      <c r="B17" s="48" t="s">
        <v>22</v>
      </c>
      <c r="C17" s="46">
        <v>1</v>
      </c>
      <c r="D17" s="46" t="s">
        <v>21</v>
      </c>
      <c r="E17" s="50"/>
      <c r="F17" s="52"/>
      <c r="G17" s="54">
        <f t="shared" ref="G17" si="5">+ROUND(E17*F17,0)</f>
        <v>0</v>
      </c>
      <c r="H17" s="54">
        <f t="shared" ref="H17" si="6">ROUND(E17+G17,0)</f>
        <v>0</v>
      </c>
      <c r="I17" s="54">
        <f t="shared" ref="I17" si="7">ROUND(E17*C17,0)</f>
        <v>0</v>
      </c>
      <c r="J17" s="54">
        <f t="shared" ref="J17" si="8">ROUND(I17*F17,0)</f>
        <v>0</v>
      </c>
      <c r="K17" s="54">
        <f t="shared" ref="K17" si="9">ROUND(I17+J17,0)</f>
        <v>0</v>
      </c>
    </row>
    <row r="18" spans="1:11" s="19" customFormat="1" ht="409.6" customHeight="1" x14ac:dyDescent="0.35">
      <c r="A18" s="47"/>
      <c r="B18" s="49"/>
      <c r="C18" s="47"/>
      <c r="D18" s="47"/>
      <c r="E18" s="51"/>
      <c r="F18" s="53"/>
      <c r="G18" s="55"/>
      <c r="H18" s="55"/>
      <c r="I18" s="55"/>
      <c r="J18" s="55"/>
      <c r="K18" s="55"/>
    </row>
    <row r="19" spans="1:11" s="11" customFormat="1" ht="20.5" customHeight="1" x14ac:dyDescent="0.35">
      <c r="A19" s="56"/>
      <c r="B19" s="57"/>
      <c r="C19" s="57"/>
      <c r="D19" s="57"/>
      <c r="E19" s="57"/>
      <c r="F19" s="57"/>
      <c r="G19" s="58"/>
      <c r="H19" s="28" t="s">
        <v>23</v>
      </c>
      <c r="I19" s="29"/>
      <c r="J19" s="29"/>
      <c r="K19" s="12">
        <f>SUMIF(F:F,0%,I:I)</f>
        <v>0</v>
      </c>
    </row>
    <row r="20" spans="1:11" s="11" customFormat="1" ht="20.5" customHeight="1" x14ac:dyDescent="0.35">
      <c r="A20" s="59"/>
      <c r="B20" s="60"/>
      <c r="C20" s="60"/>
      <c r="D20" s="60"/>
      <c r="E20" s="60"/>
      <c r="F20" s="60"/>
      <c r="G20" s="61"/>
      <c r="H20" s="29" t="s">
        <v>24</v>
      </c>
      <c r="I20" s="29"/>
      <c r="J20" s="29"/>
      <c r="K20" s="12">
        <f>SUMIF(F:F,5%,I:I)</f>
        <v>0</v>
      </c>
    </row>
    <row r="21" spans="1:11" s="11" customFormat="1" ht="20.5" customHeight="1" x14ac:dyDescent="0.35">
      <c r="A21" s="59"/>
      <c r="B21" s="60"/>
      <c r="C21" s="60"/>
      <c r="D21" s="60"/>
      <c r="E21" s="60"/>
      <c r="F21" s="60"/>
      <c r="G21" s="61"/>
      <c r="H21" s="29" t="s">
        <v>25</v>
      </c>
      <c r="I21" s="29"/>
      <c r="J21" s="29"/>
      <c r="K21" s="12">
        <f>SUMIF(F:F,19%,I:I)</f>
        <v>0</v>
      </c>
    </row>
    <row r="22" spans="1:11" s="11" customFormat="1" ht="20.5" customHeight="1" x14ac:dyDescent="0.35">
      <c r="A22" s="59"/>
      <c r="B22" s="60"/>
      <c r="C22" s="60"/>
      <c r="D22" s="60"/>
      <c r="E22" s="60"/>
      <c r="F22" s="60"/>
      <c r="G22" s="61"/>
      <c r="H22" s="26" t="s">
        <v>17</v>
      </c>
      <c r="I22" s="26"/>
      <c r="J22" s="26"/>
      <c r="K22" s="13">
        <f>SUM(K19:K21)</f>
        <v>0</v>
      </c>
    </row>
    <row r="23" spans="1:11" s="11" customFormat="1" ht="20.5" customHeight="1" x14ac:dyDescent="0.35">
      <c r="A23" s="59"/>
      <c r="B23" s="60"/>
      <c r="C23" s="60"/>
      <c r="D23" s="60"/>
      <c r="E23" s="60"/>
      <c r="F23" s="60"/>
      <c r="G23" s="61"/>
      <c r="H23" s="25" t="s">
        <v>26</v>
      </c>
      <c r="I23" s="25"/>
      <c r="J23" s="25"/>
      <c r="K23" s="14">
        <f>ROUND(K20*5%,0)</f>
        <v>0</v>
      </c>
    </row>
    <row r="24" spans="1:11" s="11" customFormat="1" ht="20.5" customHeight="1" x14ac:dyDescent="0.35">
      <c r="A24" s="59"/>
      <c r="B24" s="60"/>
      <c r="C24" s="60"/>
      <c r="D24" s="60"/>
      <c r="E24" s="60"/>
      <c r="F24" s="60"/>
      <c r="G24" s="61"/>
      <c r="H24" s="25" t="s">
        <v>27</v>
      </c>
      <c r="I24" s="25"/>
      <c r="J24" s="25"/>
      <c r="K24" s="12">
        <f>ROUND(K21*19%,0)</f>
        <v>0</v>
      </c>
    </row>
    <row r="25" spans="1:11" s="11" customFormat="1" ht="20.5" customHeight="1" x14ac:dyDescent="0.35">
      <c r="A25" s="59"/>
      <c r="B25" s="60"/>
      <c r="C25" s="60"/>
      <c r="D25" s="60"/>
      <c r="E25" s="60"/>
      <c r="F25" s="60"/>
      <c r="G25" s="61"/>
      <c r="H25" s="26" t="s">
        <v>28</v>
      </c>
      <c r="I25" s="26"/>
      <c r="J25" s="26"/>
      <c r="K25" s="13">
        <f>SUM(K23:K24)</f>
        <v>0</v>
      </c>
    </row>
    <row r="26" spans="1:11" s="11" customFormat="1" ht="20.5" customHeight="1" thickBot="1" x14ac:dyDescent="0.4">
      <c r="A26" s="62"/>
      <c r="B26" s="63"/>
      <c r="C26" s="63"/>
      <c r="D26" s="63"/>
      <c r="E26" s="63"/>
      <c r="F26" s="63"/>
      <c r="G26" s="64"/>
      <c r="H26" s="27" t="s">
        <v>29</v>
      </c>
      <c r="I26" s="27"/>
      <c r="J26" s="27"/>
      <c r="K26" s="15">
        <f>+K22+K25</f>
        <v>0</v>
      </c>
    </row>
    <row r="31" spans="1:11" ht="17" thickBot="1" x14ac:dyDescent="0.4">
      <c r="B31" s="16"/>
    </row>
    <row r="32" spans="1:11" ht="33" x14ac:dyDescent="0.35">
      <c r="B32" s="17" t="s">
        <v>30</v>
      </c>
    </row>
    <row r="34" spans="1:1" x14ac:dyDescent="0.35">
      <c r="A34" s="18" t="s">
        <v>31</v>
      </c>
    </row>
  </sheetData>
  <sheetProtection formatRows="0" insertRows="0" deleteRows="0"/>
  <mergeCells count="41">
    <mergeCell ref="B17:B18"/>
    <mergeCell ref="A17:A18"/>
    <mergeCell ref="A19:G26"/>
    <mergeCell ref="K15:K16"/>
    <mergeCell ref="C17:C18"/>
    <mergeCell ref="D17:D18"/>
    <mergeCell ref="E17:E18"/>
    <mergeCell ref="F17:F18"/>
    <mergeCell ref="G17:G18"/>
    <mergeCell ref="H17:H18"/>
    <mergeCell ref="I17:I18"/>
    <mergeCell ref="J17:J18"/>
    <mergeCell ref="K17:K18"/>
    <mergeCell ref="F15:F16"/>
    <mergeCell ref="G15:G16"/>
    <mergeCell ref="H15:H16"/>
    <mergeCell ref="I15:I16"/>
    <mergeCell ref="J15:J16"/>
    <mergeCell ref="A15:A16"/>
    <mergeCell ref="B15:B16"/>
    <mergeCell ref="C15:C16"/>
    <mergeCell ref="D15:D16"/>
    <mergeCell ref="E15:E16"/>
    <mergeCell ref="A1:K1"/>
    <mergeCell ref="A2:K2"/>
    <mergeCell ref="A3:K3"/>
    <mergeCell ref="C8:F8"/>
    <mergeCell ref="A8:B12"/>
    <mergeCell ref="A6:B6"/>
    <mergeCell ref="C10:F10"/>
    <mergeCell ref="C12:F12"/>
    <mergeCell ref="E6:F6"/>
    <mergeCell ref="I6:J6"/>
    <mergeCell ref="H24:J24"/>
    <mergeCell ref="H25:J25"/>
    <mergeCell ref="H26:J26"/>
    <mergeCell ref="H19:J19"/>
    <mergeCell ref="H20:J20"/>
    <mergeCell ref="H21:J21"/>
    <mergeCell ref="H22:J22"/>
    <mergeCell ref="H23:J23"/>
  </mergeCells>
  <dataValidations count="1">
    <dataValidation type="whole" allowBlank="1" showInputMessage="1" showErrorMessage="1" sqref="E15 E17"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55" orientation="landscape" r:id="rId1"/>
  <rowBreaks count="1" manualBreakCount="1">
    <brk id="16"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F15 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ColWidth="11.453125" defaultRowHeight="14.5" x14ac:dyDescent="0.35"/>
  <cols>
    <col min="3" max="3" width="16.1796875" bestFit="1" customWidth="1"/>
  </cols>
  <sheetData>
    <row r="3" spans="1:6" x14ac:dyDescent="0.35">
      <c r="B3" t="s">
        <v>32</v>
      </c>
      <c r="D3" t="s">
        <v>33</v>
      </c>
    </row>
    <row r="4" spans="1:6" x14ac:dyDescent="0.35">
      <c r="A4" t="s">
        <v>34</v>
      </c>
      <c r="B4">
        <v>63</v>
      </c>
      <c r="C4" t="s">
        <v>35</v>
      </c>
      <c r="D4">
        <v>2</v>
      </c>
    </row>
    <row r="5" spans="1:6" x14ac:dyDescent="0.35">
      <c r="B5">
        <v>5</v>
      </c>
      <c r="D5">
        <v>4</v>
      </c>
    </row>
    <row r="6" spans="1:6" x14ac:dyDescent="0.35">
      <c r="B6">
        <v>70</v>
      </c>
      <c r="D6">
        <v>1</v>
      </c>
    </row>
    <row r="7" spans="1:6" x14ac:dyDescent="0.35">
      <c r="B7">
        <v>70</v>
      </c>
      <c r="D7">
        <v>10</v>
      </c>
    </row>
    <row r="8" spans="1:6" x14ac:dyDescent="0.35">
      <c r="B8">
        <v>7</v>
      </c>
    </row>
    <row r="9" spans="1:6" x14ac:dyDescent="0.35">
      <c r="B9">
        <v>3000</v>
      </c>
    </row>
    <row r="10" spans="1:6" x14ac:dyDescent="0.35">
      <c r="B10">
        <v>3000</v>
      </c>
    </row>
    <row r="11" spans="1:6" x14ac:dyDescent="0.35">
      <c r="A11" t="s">
        <v>36</v>
      </c>
      <c r="B11">
        <v>1</v>
      </c>
      <c r="F11">
        <v>36016600</v>
      </c>
    </row>
    <row r="12" spans="1:6" x14ac:dyDescent="0.35">
      <c r="A12" t="s">
        <v>37</v>
      </c>
      <c r="B12">
        <v>97</v>
      </c>
      <c r="F12">
        <v>71889774</v>
      </c>
    </row>
    <row r="13" spans="1:6" x14ac:dyDescent="0.35">
      <c r="A13" t="s">
        <v>34</v>
      </c>
      <c r="B13">
        <v>2</v>
      </c>
      <c r="F13">
        <v>135788253</v>
      </c>
    </row>
    <row r="14" spans="1:6" x14ac:dyDescent="0.35">
      <c r="B14">
        <v>1</v>
      </c>
    </row>
    <row r="15" spans="1:6" x14ac:dyDescent="0.35">
      <c r="A15" t="s">
        <v>37</v>
      </c>
      <c r="B15">
        <v>49</v>
      </c>
    </row>
    <row r="16" spans="1:6" x14ac:dyDescent="0.35">
      <c r="B16">
        <v>41</v>
      </c>
    </row>
    <row r="17" spans="1:2" x14ac:dyDescent="0.35">
      <c r="B17">
        <v>43</v>
      </c>
    </row>
    <row r="18" spans="1:2" x14ac:dyDescent="0.35">
      <c r="A18" t="s">
        <v>38</v>
      </c>
      <c r="B18">
        <v>1</v>
      </c>
    </row>
    <row r="19" spans="1:2" x14ac:dyDescent="0.35">
      <c r="B19">
        <v>1</v>
      </c>
    </row>
    <row r="20" spans="1:2" x14ac:dyDescent="0.35">
      <c r="B20">
        <v>1</v>
      </c>
    </row>
    <row r="21" spans="1:2" x14ac:dyDescent="0.35">
      <c r="A21" t="s">
        <v>39</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ColWidth="11.453125" defaultRowHeight="14.5" x14ac:dyDescent="0.35"/>
  <sheetData>
    <row r="7" spans="4:4" x14ac:dyDescent="0.35">
      <c r="D7" s="1">
        <v>0</v>
      </c>
    </row>
    <row r="8" spans="4:4" x14ac:dyDescent="0.35">
      <c r="D8" s="1">
        <v>0.05</v>
      </c>
    </row>
    <row r="9" spans="4:4" x14ac:dyDescent="0.35">
      <c r="D9" s="1">
        <v>0.19</v>
      </c>
    </row>
    <row r="10" spans="4:4" x14ac:dyDescent="0.3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camyla19andreabernal@outlook.com</cp:lastModifiedBy>
  <cp:revision/>
  <dcterms:created xsi:type="dcterms:W3CDTF">2017-04-28T13:22:52Z</dcterms:created>
  <dcterms:modified xsi:type="dcterms:W3CDTF">2021-10-14T02:20:24Z</dcterms:modified>
  <cp:category/>
  <cp:contentStatus/>
</cp:coreProperties>
</file>