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AMILO ZABALA\Desktop\INV 61 ESTUDIO DE MERCADOS\"/>
    </mc:Choice>
  </mc:AlternateContent>
  <xr:revisionPtr revIDLastSave="0" documentId="8_{8C5A599C-35D6-4729-8487-A11B53FF41EE}" xr6:coauthVersionLast="44" xr6:coauthVersionMax="44"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 r="K29" i="1" s="1"/>
  <c r="K27" i="1"/>
  <c r="K30" i="1" s="1"/>
  <c r="K31" i="1" l="1"/>
  <c r="G17" i="1"/>
  <c r="H17" i="1" s="1"/>
  <c r="I17" i="1"/>
  <c r="J17" i="1" s="1"/>
  <c r="K17" i="1" s="1"/>
  <c r="G18" i="1"/>
  <c r="H18" i="1" s="1"/>
  <c r="I18" i="1"/>
  <c r="J18" i="1" s="1"/>
  <c r="G19" i="1"/>
  <c r="H19" i="1" s="1"/>
  <c r="I19" i="1"/>
  <c r="J19" i="1" s="1"/>
  <c r="K19" i="1" s="1"/>
  <c r="G20" i="1"/>
  <c r="H20" i="1" s="1"/>
  <c r="I20" i="1"/>
  <c r="J20" i="1" s="1"/>
  <c r="G16" i="1"/>
  <c r="H16" i="1" s="1"/>
  <c r="I16" i="1"/>
  <c r="J16" i="1" s="1"/>
  <c r="I15" i="1"/>
  <c r="G15" i="1"/>
  <c r="H15" i="1" s="1"/>
  <c r="K25" i="1" l="1"/>
  <c r="K28" i="1" s="1"/>
  <c r="K32" i="1" s="1"/>
  <c r="K20" i="1"/>
  <c r="K18" i="1"/>
  <c r="K16" i="1"/>
  <c r="J15" i="1"/>
  <c r="K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<sst xmlns="http://schemas.openxmlformats.org/spreadsheetml/2006/main" count="49" uniqueCount="40">
  <si>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</si>
  <si>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</si>
  <si>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</si>
  <si>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</si>
  <si>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</si>
  <si>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</si>
  <si>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</si>
  <si>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</si>
  <si>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</si>
  <si>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</si>
  <si>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</si>
  <si>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</si>
  <si>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</si>
  <si>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</si>
  <si>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</si>
  <si>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</si>
  <si>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</si>
  <si>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</si>
  <si>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</si>
  <si>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</si>
  <si>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</si>
  <si>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</si>
  <si>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</si>
  <si>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</si>
  <si>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</si>
  <si>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</si>
  <si>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</si>
  <si>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</si>
  <si>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</si>
  <si>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UNIDAD</t>
  </si>
  <si>
    <t>ETAPA 1: ANÁLISIS DE LA DEMANDA LABORAL DE LOS 28 PROGRAMAS ESTABLECIDOS EN LAS ESPECIFICACIONES TÉCNICAS, Debe incluir  las Tendencias a nivel  Mundial, Tendencias a nivel Nacional, Demanda laboral a partir de portales de empleo (Nacional e Internacional).</t>
  </si>
  <si>
    <t>ETAPA 2: ANÁLISIS DE LA OFERTA DE LOS 28 PROGRAMAS ESTABLECIDOS EN LAS ESPECIFICACIONES TÉCNICAS, Debe incluir la oferta Nacional (programas en Colombia, denominación de programas en Colombia, area general de conocimiento, núcleo básico de conocimiento, modalidad, número de créditos, periodicidad de admisión, oferta por Departamentos y Municipios, perfil de egreso de acuerdo a la modalidad establecida, acreditación de alta calidad y/o reconocimiento de la IES, Planes de estudio de programas similares de acuerdo a la modalidad establecida, acreditación de alta  calidad y/o reconocimiento, crecimiento de registros calificados nuevos últimos cinco años), Oferta  Internacional (Perfil de egreso , planes .</t>
  </si>
  <si>
    <t>ETAPA 3:  ANÁLISIS DE LA DEMANDA DE LOS 28 PROGRAMAS ESTABLECIDOS EN LA INVITACIÓN, debe tener en cuenta  : Inscritos últimos cinco años por modalidad, admitidos últimos cinco años por modalidad, matriculados primer ingreso últimos cinco años por modalidad, matriculados totales últimos cinco años por modalidad, graduados últimos cinco años, deserción últimos cinco años por cohorte y programa, demanda por regiones.</t>
  </si>
  <si>
    <t>ETAPA 4: ESTRATEGIAS DE CAPTACIÓN ACADÉMICA DE ESTUDIOANTES DE LOS 28 PROGRAMAS ESTABLECIDOS EN LA INVITACIÓN; Debe especificar estrategias y posibles convenios.</t>
  </si>
  <si>
    <t>ETAPA 5: ENTORNO NACIONAL E INTERNACIONAL DE LOS 28 PROGRAMAS ESTABLECIDOS EN LAS ESPECIFICACIONESTÉCNICAS, Den incluir el entorno económico y social Internacional, entorno económico y social nacional, principales necesidades del país con relación al programa de acuerdo a Planes de Desarrollo Locales y/o departamentales.</t>
  </si>
  <si>
    <t>ETAPA 6: MARCO OCUPACIONAL DE LOS 28 PROGRAMAS ESTABLECIDOS EN LAS ESPECIFICACIONES TÉCNICAS, Debe incluir las Oportunidades potenciales de desempeño para los egresados, revisión Vinculación Laboral según el Observatorio Laboral para la  Educación OLE, según la Clasificación Internacional Uniforme de Ocupaciones – CIUO -, según la Clasificación Nacional de Ocupaciones del Servicio Nacional de Aprendizaje -SENASegún Clasificación Internacional de Industria - 2021.</t>
  </si>
  <si>
    <t>ETAPA 7: VALOR MATRÍCULA DEREFERENCIA PARA LOS 28 PROGRAMAS ESTABLECIDOS EN LAS ESPECIFICACIONES TÉCNICAS, Debe incluir el comparativo de los valores de matrícula de los programas analizados en la oferta a nivel Nacional.</t>
  </si>
  <si>
    <t xml:space="preserve">ETAPA 8: RECOMENDACIONES PARA CADA UNO DE LOS 28 PROGRAMAS ESTABLECIDOS EN LAS ESPECIFICACIONES TÉCNICAS, debe establecer de forma argumentada una recomendación de ofertar o no el programa. </t>
  </si>
  <si>
    <t>ETAPA 9: PERCEPCIÓN Y VALIDACIÓN DE CADA UNO DE LOS 28 PROGRAMAS ESTABLECIDOS ES LAS ESPECIFICACIONESTÉCNICAS, Deben incluir la Aplicación de encuestas a 50 profesionales potenciales y aplicación de encuestas a 20 representantes del sector productivo, Social  listening.</t>
  </si>
  <si>
    <t>ETAPA 10: ANÁLISIS ECONOMÉTRICO DE LOS 28 PROGRAMAS ESTABLECIDOS EN LAS ESPECIFICACIONES TÉCNICAS, Debe incluir el Análisis econométrico encuestas profesionales en el que se establece la probabilidad de que los encuestados se matriculen en el
programa, junto con el efecto en la probabilidad de matrícula de otras variables como el valor de matrícula y la 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</si>
</sst>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9">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165" fontId="8" fillId="3" borderId="17" xfId="3" applyFont="1" applyFill="1" applyBorder="1" applyAlignment="1" applyProtection="1">
      <alignment horizontal="center" vertical="center" wrapText="1"/>
      <protection locked="0"/>
    </xf>
    <xf numFmtId="165"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165" fontId="9" fillId="0" borderId="1" xfId="3" applyFont="1" applyFill="1" applyBorder="1" applyAlignment="1" applyProtection="1">
      <alignment horizontal="center" vertical="center"/>
      <protection locked="0"/>
    </xf>
    <xf numFmtId="165" fontId="6" fillId="0" borderId="1" xfId="3" applyFont="1" applyFill="1" applyBorder="1" applyAlignment="1" applyProtection="1">
      <alignment horizontal="center" vertical="center"/>
      <protection hidden="1"/>
    </xf>
    <xf numFmtId="165" fontId="6" fillId="0" borderId="20" xfId="3" applyFont="1" applyFill="1" applyBorder="1" applyAlignment="1" applyProtection="1">
      <alignment vertical="center"/>
      <protection hidden="1"/>
    </xf>
    <xf numFmtId="165" fontId="6" fillId="0" borderId="20" xfId="4" applyFont="1" applyBorder="1" applyProtection="1">
      <protection hidden="1"/>
    </xf>
    <xf numFmtId="165" fontId="4" fillId="0" borderId="20" xfId="4" applyFont="1" applyBorder="1" applyProtection="1">
      <protection hidden="1"/>
    </xf>
    <xf numFmtId="165" fontId="6" fillId="0" borderId="20" xfId="4" applyFont="1" applyFill="1" applyBorder="1" applyProtection="1">
      <protection hidden="1"/>
    </xf>
    <xf numFmtId="165" fontId="4" fillId="0" borderId="21"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2" fillId="0" borderId="24" xfId="0" applyFont="1" applyBorder="1" applyAlignment="1">
      <alignment vertical="center" wrapText="1"/>
    </xf>
    <xf numFmtId="0" fontId="12" fillId="0" borderId="19"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3" fillId="2" borderId="0" xfId="0" applyFont="1" applyFill="1" applyAlignment="1">
      <alignment vertical="center" wrapText="1"/>
    </xf>
    <xf numFmtId="9" fontId="6" fillId="0" borderId="1" xfId="1" applyFont="1" applyFill="1" applyBorder="1" applyAlignment="1" applyProtection="1">
      <alignment horizontal="center" vertical="center"/>
      <protection locked="0"/>
    </xf>
    <xf numFmtId="0" fontId="13" fillId="2" borderId="1" xfId="0" applyFont="1" applyFill="1" applyBorder="1" applyAlignment="1">
      <alignment vertical="center" wrapText="1"/>
    </xf>
    <xf numFmtId="0" fontId="10" fillId="2" borderId="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165" fontId="6" fillId="0" borderId="3" xfId="3" applyFont="1" applyBorder="1" applyAlignment="1" applyProtection="1">
      <alignment horizontal="right" vertical="center"/>
      <protection hidden="1"/>
    </xf>
    <xf numFmtId="165" fontId="6" fillId="0" borderId="4" xfId="3" applyFont="1" applyBorder="1" applyAlignment="1" applyProtection="1">
      <alignment horizontal="right" vertical="center"/>
      <protection hidden="1"/>
    </xf>
    <xf numFmtId="165" fontId="6" fillId="0" borderId="5" xfId="3" applyFont="1" applyBorder="1" applyAlignment="1" applyProtection="1">
      <alignment horizontal="right" vertical="center"/>
      <protection hidden="1"/>
    </xf>
    <xf numFmtId="165" fontId="4" fillId="0" borderId="3" xfId="3" applyFont="1" applyBorder="1" applyAlignment="1" applyProtection="1">
      <alignment horizontal="right" vertical="center"/>
      <protection hidden="1"/>
    </xf>
    <xf numFmtId="165" fontId="4" fillId="0" borderId="4" xfId="3" applyFont="1" applyBorder="1" applyAlignment="1" applyProtection="1">
      <alignment horizontal="right" vertical="center"/>
      <protection hidden="1"/>
    </xf>
    <xf numFmtId="165" fontId="4" fillId="0" borderId="5" xfId="3" applyFont="1" applyBorder="1" applyAlignment="1" applyProtection="1">
      <alignment horizontal="right" vertical="center"/>
      <protection hidden="1"/>
    </xf>
    <xf numFmtId="165" fontId="4" fillId="0" borderId="25" xfId="3" applyFont="1" applyBorder="1" applyAlignment="1" applyProtection="1">
      <alignment horizontal="right" vertical="center" wrapText="1"/>
      <protection hidden="1"/>
    </xf>
    <xf numFmtId="165" fontId="4" fillId="0" borderId="26" xfId="3" applyFont="1" applyBorder="1" applyAlignment="1" applyProtection="1">
      <alignment horizontal="right" vertical="center" wrapText="1"/>
      <protection hidden="1"/>
    </xf>
    <xf numFmtId="165" fontId="4" fillId="0" borderId="27" xfId="3" applyFont="1" applyBorder="1" applyAlignment="1" applyProtection="1">
      <alignment horizontal="right" vertical="center" wrapText="1"/>
      <protection hidden="1"/>
    </xf>
    <xf numFmtId="165" fontId="6" fillId="0" borderId="3" xfId="3" applyFont="1" applyBorder="1" applyAlignment="1" applyProtection="1">
      <alignment horizontal="right" vertical="center" wrapText="1"/>
      <protection hidden="1"/>
    </xf>
    <xf numFmtId="165" fontId="6" fillId="0" borderId="4" xfId="3" applyFont="1" applyBorder="1" applyAlignment="1" applyProtection="1">
      <alignment horizontal="right" vertical="center" wrapText="1"/>
      <protection hidden="1"/>
    </xf>
    <xf numFmtId="165" fontId="6" fillId="0" borderId="5" xfId="3" applyFont="1" applyBorder="1" applyAlignment="1" applyProtection="1">
      <alignment horizontal="right" vertical="center" wrapText="1"/>
      <protection hidden="1"/>
    </xf>
  </cellXfs>
  <cellStyles count="8">
    <cellStyle name="Millares" xfId="4" builtinId="3"/>
    <cellStyle name="Millares [0] 2" xfId="2" xr:uid="{00000000-0005-0000-0000-000001000000}"/>
    <cellStyle name="Millares [0] 2 2" xfId="5" xr:uid="{00000000-0005-0000-0000-000002000000}"/>
    <cellStyle name="Millares 2" xfId="3" xr:uid="{00000000-0005-0000-0000-000003000000}"/>
    <cellStyle name="Millares 2 2" xfId="6" xr:uid="{00000000-0005-0000-0000-000004000000}"/>
    <cellStyle name="Millares 3" xfId="7" xr:uid="{00000000-0005-0000-0000-000005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43861</xdr:rowOff>
    </xdr:from>
    <xdr:to>
      <xdr:col>1</xdr:col>
      <xdr:colOff>553250</xdr:colOff>
      <xdr:row>4</xdr:row>
      <xdr:rowOff>120358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43861"/>
          <a:ext cx="667268" cy="7296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view="pageBreakPreview" topLeftCell="A6" zoomScale="70" zoomScaleNormal="70" zoomScaleSheetLayoutView="70" zoomScalePageLayoutView="55" workbookViewId="0">
      <selection activeCell="A25" sqref="A25:G32"/>
    </sheetView>
  </sheetViews>
  <sheetFormatPr baseColWidth="10" defaultColWidth="11.42578125" defaultRowHeight="12.75" x14ac:dyDescent="0.2"/>
  <cols>
    <col min="1" max="1" width="7.28515625" style="4" customWidth="1"/>
    <col min="2" max="2" width="117.140625" style="26" customWidth="1"/>
    <col min="3" max="3" width="6.28515625" style="4" customWidth="1"/>
    <col min="4" max="4" width="14.7109375" style="4" customWidth="1"/>
    <col min="5" max="5" width="15" style="4" customWidth="1"/>
    <col min="6" max="6" width="11.28515625" style="4" customWidth="1"/>
    <col min="7" max="7" width="15" style="4" customWidth="1"/>
    <col min="8" max="8" width="15" style="2" customWidth="1"/>
    <col min="9" max="9" width="16" style="2" customWidth="1"/>
    <col min="10" max="10" width="17.28515625" style="2" customWidth="1"/>
    <col min="11" max="11" width="21.7109375" style="2" customWidth="1"/>
    <col min="12" max="16384" width="11.42578125" style="2"/>
  </cols>
  <sheetData>
    <row r="1" spans="1:11" x14ac:dyDescent="0.2">
      <c r="A1" s="41" t="s">
        <v>26</v>
      </c>
      <c r="B1" s="41"/>
      <c r="C1" s="41"/>
      <c r="D1" s="41"/>
      <c r="E1" s="41"/>
      <c r="F1" s="41"/>
      <c r="G1" s="41"/>
      <c r="H1" s="41"/>
      <c r="I1" s="41"/>
      <c r="J1" s="41"/>
      <c r="K1" s="41"/>
    </row>
    <row r="2" spans="1:11" x14ac:dyDescent="0.2">
      <c r="A2" s="41" t="s">
        <v>27</v>
      </c>
      <c r="B2" s="41"/>
      <c r="C2" s="41"/>
      <c r="D2" s="41"/>
      <c r="E2" s="41"/>
      <c r="F2" s="41"/>
      <c r="G2" s="41"/>
      <c r="H2" s="41"/>
      <c r="I2" s="41"/>
      <c r="J2" s="41"/>
      <c r="K2" s="41"/>
    </row>
    <row r="3" spans="1:11" x14ac:dyDescent="0.2">
      <c r="A3" s="42"/>
      <c r="B3" s="42"/>
      <c r="C3" s="42"/>
      <c r="D3" s="42"/>
      <c r="E3" s="42"/>
      <c r="F3" s="42"/>
      <c r="G3" s="42"/>
      <c r="H3" s="42"/>
      <c r="I3" s="42"/>
      <c r="J3" s="42"/>
      <c r="K3" s="42"/>
    </row>
    <row r="4" spans="1:11" x14ac:dyDescent="0.2">
      <c r="A4" s="3"/>
      <c r="B4" s="24"/>
      <c r="C4" s="3"/>
      <c r="D4" s="3"/>
      <c r="E4" s="3"/>
      <c r="F4" s="3"/>
      <c r="G4" s="3"/>
      <c r="H4" s="3"/>
      <c r="I4" s="3"/>
      <c r="J4" s="3"/>
      <c r="K4" s="3"/>
    </row>
    <row r="5" spans="1:11" x14ac:dyDescent="0.2">
      <c r="A5" s="3"/>
      <c r="B5" s="24"/>
      <c r="C5" s="3"/>
      <c r="D5" s="3"/>
      <c r="E5" s="3"/>
      <c r="F5" s="3"/>
      <c r="G5" s="3"/>
      <c r="H5" s="3"/>
      <c r="I5" s="3"/>
      <c r="J5" s="3"/>
      <c r="K5" s="3"/>
    </row>
    <row r="6" spans="1:11" ht="25.5" customHeight="1" x14ac:dyDescent="0.2">
      <c r="A6" s="52" t="s">
        <v>28</v>
      </c>
      <c r="B6" s="52"/>
      <c r="D6" s="5" t="s">
        <v>19</v>
      </c>
      <c r="E6" s="53"/>
      <c r="F6" s="54"/>
      <c r="H6" s="6" t="s">
        <v>15</v>
      </c>
      <c r="I6" s="55"/>
      <c r="J6" s="56"/>
    </row>
    <row r="7" spans="1:11" ht="13.5" thickBot="1" x14ac:dyDescent="0.25">
      <c r="A7" s="7"/>
      <c r="B7" s="25"/>
      <c r="D7" s="8"/>
      <c r="E7" s="8"/>
      <c r="F7" s="8"/>
      <c r="H7" s="8"/>
      <c r="I7" s="7"/>
      <c r="J7" s="7"/>
    </row>
    <row r="8" spans="1:11" ht="13.15" customHeight="1" thickBot="1" x14ac:dyDescent="0.25">
      <c r="A8" s="46" t="s">
        <v>24</v>
      </c>
      <c r="B8" s="47"/>
      <c r="C8" s="43" t="s">
        <v>16</v>
      </c>
      <c r="D8" s="44"/>
      <c r="E8" s="44"/>
      <c r="F8" s="45"/>
      <c r="G8" s="9"/>
      <c r="H8" s="8"/>
    </row>
    <row r="9" spans="1:11" ht="13.15" customHeight="1" thickBot="1" x14ac:dyDescent="0.25">
      <c r="A9" s="48"/>
      <c r="B9" s="49"/>
      <c r="C9" s="10"/>
      <c r="D9" s="8"/>
      <c r="E9" s="8"/>
      <c r="F9" s="8"/>
      <c r="H9" s="8"/>
    </row>
    <row r="10" spans="1:11" ht="13.15" customHeight="1" thickBot="1" x14ac:dyDescent="0.25">
      <c r="A10" s="48"/>
      <c r="B10" s="49"/>
      <c r="C10" s="43" t="s">
        <v>17</v>
      </c>
      <c r="D10" s="44"/>
      <c r="E10" s="44"/>
      <c r="F10" s="45"/>
      <c r="G10" s="9"/>
      <c r="H10" s="8"/>
    </row>
    <row r="11" spans="1:11" ht="13.15" customHeight="1" thickBot="1" x14ac:dyDescent="0.25">
      <c r="A11" s="48"/>
      <c r="B11" s="49"/>
      <c r="D11" s="8"/>
      <c r="E11" s="8"/>
      <c r="F11" s="8"/>
      <c r="H11" s="8"/>
    </row>
    <row r="12" spans="1:11" ht="13.15" customHeight="1" thickBot="1" x14ac:dyDescent="0.25">
      <c r="A12" s="50"/>
      <c r="B12" s="51"/>
      <c r="C12" s="43" t="s">
        <v>20</v>
      </c>
      <c r="D12" s="44"/>
      <c r="E12" s="44"/>
      <c r="F12" s="45"/>
      <c r="G12" s="9"/>
      <c r="H12" s="8"/>
      <c r="I12" s="7"/>
      <c r="J12" s="7"/>
    </row>
    <row r="13" spans="1:11" ht="13.5" thickBot="1" x14ac:dyDescent="0.25"/>
    <row r="14" spans="1:11" s="15" customFormat="1" ht="63" customHeight="1" x14ac:dyDescent="0.25">
      <c r="A14" s="11" t="s">
        <v>25</v>
      </c>
      <c r="B14" s="12" t="s">
        <v>1</v>
      </c>
      <c r="C14" s="12" t="s">
        <v>2</v>
      </c>
      <c r="D14" s="12" t="s">
        <v>22</v>
      </c>
      <c r="E14" s="13" t="s">
        <v>3</v>
      </c>
      <c r="F14" s="13" t="s">
        <v>23</v>
      </c>
      <c r="G14" s="13" t="s">
        <v>4</v>
      </c>
      <c r="H14" s="13" t="s">
        <v>5</v>
      </c>
      <c r="I14" s="13" t="s">
        <v>6</v>
      </c>
      <c r="J14" s="13" t="s">
        <v>7</v>
      </c>
      <c r="K14" s="14" t="s">
        <v>8</v>
      </c>
    </row>
    <row r="15" spans="1:11" s="32" customFormat="1" ht="53.25" customHeight="1" x14ac:dyDescent="0.25">
      <c r="A15" s="30">
        <v>1</v>
      </c>
      <c r="B15" s="34" t="s">
        <v>30</v>
      </c>
      <c r="C15" s="31">
        <v>1</v>
      </c>
      <c r="D15" s="31" t="s">
        <v>29</v>
      </c>
      <c r="E15" s="16"/>
      <c r="F15" s="33">
        <v>0</v>
      </c>
      <c r="G15" s="17">
        <f t="shared" ref="G15" si="0">+ROUND(E15*F15,0)</f>
        <v>0</v>
      </c>
      <c r="H15" s="17">
        <f t="shared" ref="H15" si="1">ROUND(E15+G15,0)</f>
        <v>0</v>
      </c>
      <c r="I15" s="17">
        <f t="shared" ref="I15" si="2">ROUND(E15*C15,0)</f>
        <v>0</v>
      </c>
      <c r="J15" s="17">
        <f t="shared" ref="J15" si="3">ROUND(I15*F15,0)</f>
        <v>0</v>
      </c>
      <c r="K15" s="18">
        <f>ROUND(I15+J15,0)</f>
        <v>0</v>
      </c>
    </row>
    <row r="16" spans="1:11" s="32" customFormat="1" ht="71.25" customHeight="1" x14ac:dyDescent="0.25">
      <c r="A16" s="30">
        <v>2</v>
      </c>
      <c r="B16" s="32" t="s">
        <v>31</v>
      </c>
      <c r="C16" s="31">
        <v>1</v>
      </c>
      <c r="D16" s="31" t="s">
        <v>29</v>
      </c>
      <c r="E16" s="16"/>
      <c r="F16" s="33">
        <v>0</v>
      </c>
      <c r="G16" s="17">
        <f t="shared" ref="G16:G17" si="4">+ROUND(E16*F16,0)</f>
        <v>0</v>
      </c>
      <c r="H16" s="17">
        <f t="shared" ref="H16:H17" si="5">ROUND(E16+G16,0)</f>
        <v>0</v>
      </c>
      <c r="I16" s="17">
        <f t="shared" ref="I16:I17" si="6">ROUND(E16*C16,0)</f>
        <v>0</v>
      </c>
      <c r="J16" s="17">
        <f t="shared" ref="J16:J17" si="7">ROUND(I16*F16,0)</f>
        <v>0</v>
      </c>
      <c r="K16" s="18">
        <f>ROUND(I16+J16,0)</f>
        <v>0</v>
      </c>
    </row>
    <row r="17" spans="1:11" s="32" customFormat="1" ht="42" customHeight="1" x14ac:dyDescent="0.25">
      <c r="A17" s="30">
        <v>3</v>
      </c>
      <c r="B17" s="29" t="s">
        <v>32</v>
      </c>
      <c r="C17" s="31">
        <v>1</v>
      </c>
      <c r="D17" s="31" t="s">
        <v>29</v>
      </c>
      <c r="E17" s="16"/>
      <c r="F17" s="33">
        <v>0</v>
      </c>
      <c r="G17" s="17">
        <f t="shared" si="4"/>
        <v>0</v>
      </c>
      <c r="H17" s="17">
        <f t="shared" si="5"/>
        <v>0</v>
      </c>
      <c r="I17" s="17">
        <f t="shared" si="6"/>
        <v>0</v>
      </c>
      <c r="J17" s="17">
        <f t="shared" si="7"/>
        <v>0</v>
      </c>
      <c r="K17" s="18">
        <f t="shared" ref="K17:K20" si="8">ROUND(I17+J17,0)</f>
        <v>0</v>
      </c>
    </row>
    <row r="18" spans="1:11" s="32" customFormat="1" ht="33.75" customHeight="1" x14ac:dyDescent="0.25">
      <c r="A18" s="30">
        <v>4</v>
      </c>
      <c r="B18" s="29" t="s">
        <v>33</v>
      </c>
      <c r="C18" s="31">
        <v>1</v>
      </c>
      <c r="D18" s="31" t="s">
        <v>29</v>
      </c>
      <c r="E18" s="16"/>
      <c r="F18" s="33">
        <v>0</v>
      </c>
      <c r="G18" s="17">
        <f t="shared" ref="G18:G20" si="9">+ROUND(E18*F18,0)</f>
        <v>0</v>
      </c>
      <c r="H18" s="17">
        <f t="shared" ref="H18:H20" si="10">ROUND(E18+G18,0)</f>
        <v>0</v>
      </c>
      <c r="I18" s="17">
        <f t="shared" ref="I18:I20" si="11">ROUND(E18*C18,0)</f>
        <v>0</v>
      </c>
      <c r="J18" s="17">
        <f t="shared" ref="J18:J20" si="12">ROUND(I18*F18,0)</f>
        <v>0</v>
      </c>
      <c r="K18" s="18">
        <f t="shared" si="8"/>
        <v>0</v>
      </c>
    </row>
    <row r="19" spans="1:11" s="32" customFormat="1" ht="48" customHeight="1" x14ac:dyDescent="0.25">
      <c r="A19" s="30">
        <v>5</v>
      </c>
      <c r="B19" s="29" t="s">
        <v>34</v>
      </c>
      <c r="C19" s="31">
        <v>1</v>
      </c>
      <c r="D19" s="31" t="s">
        <v>29</v>
      </c>
      <c r="E19" s="16"/>
      <c r="F19" s="33">
        <v>0</v>
      </c>
      <c r="G19" s="17">
        <f t="shared" si="9"/>
        <v>0</v>
      </c>
      <c r="H19" s="17">
        <f t="shared" si="10"/>
        <v>0</v>
      </c>
      <c r="I19" s="17">
        <f t="shared" si="11"/>
        <v>0</v>
      </c>
      <c r="J19" s="17">
        <f t="shared" si="12"/>
        <v>0</v>
      </c>
      <c r="K19" s="18">
        <f t="shared" si="8"/>
        <v>0</v>
      </c>
    </row>
    <row r="20" spans="1:11" s="32" customFormat="1" ht="53.25" customHeight="1" x14ac:dyDescent="0.25">
      <c r="A20" s="30">
        <v>6</v>
      </c>
      <c r="B20" s="29" t="s">
        <v>35</v>
      </c>
      <c r="C20" s="31">
        <v>1</v>
      </c>
      <c r="D20" s="31" t="s">
        <v>29</v>
      </c>
      <c r="E20" s="16"/>
      <c r="F20" s="33">
        <v>0</v>
      </c>
      <c r="G20" s="17">
        <f t="shared" si="9"/>
        <v>0</v>
      </c>
      <c r="H20" s="17">
        <f t="shared" si="10"/>
        <v>0</v>
      </c>
      <c r="I20" s="17">
        <f t="shared" si="11"/>
        <v>0</v>
      </c>
      <c r="J20" s="17">
        <f t="shared" si="12"/>
        <v>0</v>
      </c>
      <c r="K20" s="18">
        <f t="shared" si="8"/>
        <v>0</v>
      </c>
    </row>
    <row r="21" spans="1:11" s="32" customFormat="1" ht="29.25" customHeight="1" x14ac:dyDescent="0.25">
      <c r="A21" s="30">
        <v>26</v>
      </c>
      <c r="B21" s="29" t="s">
        <v>36</v>
      </c>
      <c r="C21" s="31">
        <v>1</v>
      </c>
      <c r="D21" s="31" t="s">
        <v>29</v>
      </c>
      <c r="E21" s="16"/>
      <c r="F21" s="33">
        <v>0</v>
      </c>
      <c r="G21" s="17"/>
      <c r="H21" s="17"/>
      <c r="I21" s="17"/>
      <c r="J21" s="17"/>
      <c r="K21" s="18"/>
    </row>
    <row r="22" spans="1:11" s="32" customFormat="1" ht="33.75" customHeight="1" x14ac:dyDescent="0.25">
      <c r="A22" s="30">
        <v>27</v>
      </c>
      <c r="B22" s="29" t="s">
        <v>37</v>
      </c>
      <c r="C22" s="31">
        <v>1</v>
      </c>
      <c r="D22" s="31" t="s">
        <v>29</v>
      </c>
      <c r="E22" s="16"/>
      <c r="F22" s="33">
        <v>0</v>
      </c>
      <c r="G22" s="17"/>
      <c r="H22" s="17"/>
      <c r="I22" s="17"/>
      <c r="J22" s="17"/>
      <c r="K22" s="18"/>
    </row>
    <row r="23" spans="1:11" s="32" customFormat="1" ht="22.5" x14ac:dyDescent="0.25">
      <c r="A23" s="30"/>
      <c r="B23" s="29" t="s">
        <v>38</v>
      </c>
      <c r="C23" s="31"/>
      <c r="D23" s="31"/>
      <c r="E23" s="16"/>
      <c r="F23" s="33"/>
      <c r="G23" s="17"/>
      <c r="H23" s="17"/>
      <c r="I23" s="17"/>
      <c r="J23" s="17"/>
      <c r="K23" s="18"/>
    </row>
    <row r="24" spans="1:11" s="32" customFormat="1" ht="45" customHeight="1" x14ac:dyDescent="0.25">
      <c r="A24" s="30">
        <v>28</v>
      </c>
      <c r="B24" s="29" t="s">
        <v>39</v>
      </c>
      <c r="C24" s="31">
        <v>1</v>
      </c>
      <c r="D24" s="31" t="s">
        <v>29</v>
      </c>
      <c r="E24" s="16"/>
      <c r="F24" s="33">
        <v>0</v>
      </c>
      <c r="G24" s="17"/>
      <c r="H24" s="17"/>
      <c r="I24" s="17"/>
      <c r="J24" s="17"/>
      <c r="K24" s="18"/>
    </row>
    <row r="25" spans="1:11" s="15" customFormat="1" ht="20.45" customHeight="1" x14ac:dyDescent="0.2">
      <c r="A25" s="35"/>
      <c r="B25" s="36"/>
      <c r="C25" s="36"/>
      <c r="D25" s="36"/>
      <c r="E25" s="36"/>
      <c r="F25" s="36"/>
      <c r="G25" s="37"/>
      <c r="H25" s="66" t="s">
        <v>21</v>
      </c>
      <c r="I25" s="67"/>
      <c r="J25" s="68"/>
      <c r="K25" s="19">
        <f>SUMIF(F:F,0%,I:I)</f>
        <v>0</v>
      </c>
    </row>
    <row r="26" spans="1:11" s="15" customFormat="1" ht="20.45" customHeight="1" x14ac:dyDescent="0.2">
      <c r="A26" s="35"/>
      <c r="B26" s="36"/>
      <c r="C26" s="36"/>
      <c r="D26" s="36"/>
      <c r="E26" s="36"/>
      <c r="F26" s="36"/>
      <c r="G26" s="37"/>
      <c r="H26" s="66" t="s">
        <v>9</v>
      </c>
      <c r="I26" s="67"/>
      <c r="J26" s="68"/>
      <c r="K26" s="19">
        <f>SUMIF(F:F,5%,I:I)</f>
        <v>0</v>
      </c>
    </row>
    <row r="27" spans="1:11" s="15" customFormat="1" ht="20.45" customHeight="1" x14ac:dyDescent="0.2">
      <c r="A27" s="35"/>
      <c r="B27" s="36"/>
      <c r="C27" s="36"/>
      <c r="D27" s="36"/>
      <c r="E27" s="36"/>
      <c r="F27" s="36"/>
      <c r="G27" s="37"/>
      <c r="H27" s="66" t="s">
        <v>10</v>
      </c>
      <c r="I27" s="67"/>
      <c r="J27" s="68"/>
      <c r="K27" s="19">
        <f>SUMIF(F:F,19%,I:I)</f>
        <v>0</v>
      </c>
    </row>
    <row r="28" spans="1:11" s="15" customFormat="1" ht="20.45" customHeight="1" x14ac:dyDescent="0.2">
      <c r="A28" s="35"/>
      <c r="B28" s="36"/>
      <c r="C28" s="36"/>
      <c r="D28" s="36"/>
      <c r="E28" s="36"/>
      <c r="F28" s="36"/>
      <c r="G28" s="37"/>
      <c r="H28" s="60" t="s">
        <v>6</v>
      </c>
      <c r="I28" s="61"/>
      <c r="J28" s="62"/>
      <c r="K28" s="20">
        <f>SUM(K25:K27)</f>
        <v>0</v>
      </c>
    </row>
    <row r="29" spans="1:11" s="15" customFormat="1" ht="20.45" customHeight="1" x14ac:dyDescent="0.2">
      <c r="A29" s="35"/>
      <c r="B29" s="36"/>
      <c r="C29" s="36"/>
      <c r="D29" s="36"/>
      <c r="E29" s="36"/>
      <c r="F29" s="36"/>
      <c r="G29" s="37"/>
      <c r="H29" s="57" t="s">
        <v>11</v>
      </c>
      <c r="I29" s="58"/>
      <c r="J29" s="59"/>
      <c r="K29" s="21">
        <f>ROUND(K26*5%,0)</f>
        <v>0</v>
      </c>
    </row>
    <row r="30" spans="1:11" s="15" customFormat="1" ht="20.45" customHeight="1" x14ac:dyDescent="0.2">
      <c r="A30" s="35"/>
      <c r="B30" s="36"/>
      <c r="C30" s="36"/>
      <c r="D30" s="36"/>
      <c r="E30" s="36"/>
      <c r="F30" s="36"/>
      <c r="G30" s="37"/>
      <c r="H30" s="57" t="s">
        <v>12</v>
      </c>
      <c r="I30" s="58"/>
      <c r="J30" s="59"/>
      <c r="K30" s="19">
        <f>ROUND(K27*19%,0)</f>
        <v>0</v>
      </c>
    </row>
    <row r="31" spans="1:11" s="15" customFormat="1" ht="20.45" customHeight="1" x14ac:dyDescent="0.2">
      <c r="A31" s="35"/>
      <c r="B31" s="36"/>
      <c r="C31" s="36"/>
      <c r="D31" s="36"/>
      <c r="E31" s="36"/>
      <c r="F31" s="36"/>
      <c r="G31" s="37"/>
      <c r="H31" s="60" t="s">
        <v>13</v>
      </c>
      <c r="I31" s="61"/>
      <c r="J31" s="62"/>
      <c r="K31" s="20">
        <f>SUM(K29:K30)</f>
        <v>0</v>
      </c>
    </row>
    <row r="32" spans="1:11" s="15" customFormat="1" ht="20.45" customHeight="1" thickBot="1" x14ac:dyDescent="0.25">
      <c r="A32" s="38"/>
      <c r="B32" s="39"/>
      <c r="C32" s="39"/>
      <c r="D32" s="39"/>
      <c r="E32" s="39"/>
      <c r="F32" s="39"/>
      <c r="G32" s="40"/>
      <c r="H32" s="63" t="s">
        <v>14</v>
      </c>
      <c r="I32" s="64"/>
      <c r="J32" s="65"/>
      <c r="K32" s="22">
        <f>+K28+K31</f>
        <v>0</v>
      </c>
    </row>
    <row r="37" spans="1:2" ht="13.5" thickBot="1" x14ac:dyDescent="0.25">
      <c r="B37" s="27"/>
    </row>
    <row r="38" spans="1:2" x14ac:dyDescent="0.2">
      <c r="B38" s="28" t="s">
        <v>18</v>
      </c>
    </row>
    <row r="40" spans="1:2" x14ac:dyDescent="0.2">
      <c r="A40" s="23" t="s">
        <v>0</v>
      </c>
    </row>
  </sheetData>
  <sheetProtection formatRows="0" insertRows="0" deleteRows="0"/>
  <mergeCells count="19">
    <mergeCell ref="H27:J27"/>
    <mergeCell ref="H28:J28"/>
    <mergeCell ref="H29:J29"/>
    <mergeCell ref="A25:G32"/>
    <mergeCell ref="A1:K1"/>
    <mergeCell ref="A2:K2"/>
    <mergeCell ref="A3:K3"/>
    <mergeCell ref="C8:F8"/>
    <mergeCell ref="A8:B12"/>
    <mergeCell ref="A6:B6"/>
    <mergeCell ref="C10:F10"/>
    <mergeCell ref="C12:F12"/>
    <mergeCell ref="E6:F6"/>
    <mergeCell ref="I6:J6"/>
    <mergeCell ref="H30:J30"/>
    <mergeCell ref="H31:J31"/>
    <mergeCell ref="H32:J32"/>
    <mergeCell ref="H25:J25"/>
    <mergeCell ref="H26:J26"/>
  </mergeCells>
  <phoneticPr fontId="11" type="noConversion"/>
  <dataValidations count="1">
    <dataValidation type="whole" allowBlank="1" showInputMessage="1" showErrorMessage="1" sqref="E15:E24"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CAMILO ZABALA</cp:lastModifiedBy>
  <cp:lastPrinted>2021-11-07T05:10:19Z</cp:lastPrinted>
  <dcterms:created xsi:type="dcterms:W3CDTF">2017-04-28T13:22:52Z</dcterms:created>
  <dcterms:modified xsi:type="dcterms:W3CDTF">2021-12-03T17:44:07Z</dcterms:modified>
</cp:coreProperties>
</file>