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Users\yrios\Documents\CB\TÉRMINOS 54\ANEXOS TÉRMINOS\"/>
    </mc:Choice>
  </mc:AlternateContent>
  <xr:revisionPtr revIDLastSave="0" documentId="13_ncr:1_{DECF6603-74F1-445D-98B0-AA965D73A8FB}" xr6:coauthVersionLast="47" xr6:coauthVersionMax="47" xr10:uidLastSave="{00000000-0000-0000-0000-000000000000}"/>
  <bookViews>
    <workbookView xWindow="-108" yWindow="-108" windowWidth="23256" windowHeight="12576" xr2:uid="{00000000-000D-0000-FFFF-FFFF00000000}"/>
  </bookViews>
  <sheets>
    <sheet name="Hoja1" sheetId="1" r:id="rId1"/>
    <sheet name="Hoja3" sheetId="3" r:id="rId2"/>
    <sheet name="Hoja2" sheetId="2" state="hidden" r:id="rId3"/>
  </sheets>
  <definedNames>
    <definedName name="_xlnm.Print_Area" localSheetId="0">Hoja1!$A$1:$K$44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7" i="1" l="1"/>
  <c r="H17" i="1" s="1"/>
  <c r="I17" i="1"/>
  <c r="J17" i="1"/>
  <c r="K17" i="1" s="1"/>
  <c r="G18" i="1"/>
  <c r="H18" i="1"/>
  <c r="I18" i="1"/>
  <c r="J18" i="1" s="1"/>
  <c r="G19" i="1"/>
  <c r="H19" i="1"/>
  <c r="I19" i="1"/>
  <c r="J19" i="1" s="1"/>
  <c r="K19" i="1" s="1"/>
  <c r="G20" i="1"/>
  <c r="H20" i="1" s="1"/>
  <c r="I20" i="1"/>
  <c r="J20" i="1"/>
  <c r="K20" i="1"/>
  <c r="G21" i="1"/>
  <c r="H21" i="1" s="1"/>
  <c r="I21" i="1"/>
  <c r="K21" i="1" s="1"/>
  <c r="J21" i="1"/>
  <c r="G22" i="1"/>
  <c r="H22" i="1"/>
  <c r="I22" i="1"/>
  <c r="J22" i="1" s="1"/>
  <c r="G23" i="1"/>
  <c r="H23" i="1"/>
  <c r="I23" i="1"/>
  <c r="J23" i="1" s="1"/>
  <c r="K23" i="1" s="1"/>
  <c r="G24" i="1"/>
  <c r="H24" i="1" s="1"/>
  <c r="I24" i="1"/>
  <c r="J24" i="1"/>
  <c r="K24" i="1"/>
  <c r="G25" i="1"/>
  <c r="H25" i="1" s="1"/>
  <c r="I25" i="1"/>
  <c r="K25" i="1" s="1"/>
  <c r="J25" i="1"/>
  <c r="G26" i="1"/>
  <c r="H26" i="1"/>
  <c r="I26" i="1"/>
  <c r="J26" i="1" s="1"/>
  <c r="G27" i="1"/>
  <c r="H27" i="1"/>
  <c r="I27" i="1"/>
  <c r="J27" i="1" s="1"/>
  <c r="K27" i="1" s="1"/>
  <c r="G28" i="1"/>
  <c r="H28" i="1" s="1"/>
  <c r="I28" i="1"/>
  <c r="J28" i="1"/>
  <c r="K28" i="1"/>
  <c r="G16" i="1"/>
  <c r="H16" i="1" s="1"/>
  <c r="I16" i="1"/>
  <c r="J16" i="1" s="1"/>
  <c r="I15" i="1"/>
  <c r="G15" i="1"/>
  <c r="H15" i="1" s="1"/>
  <c r="K26" i="1" l="1"/>
  <c r="K22" i="1"/>
  <c r="K18" i="1"/>
  <c r="K16" i="1"/>
  <c r="J15" i="1"/>
  <c r="K15" i="1" s="1"/>
  <c r="K30" i="1" l="1"/>
  <c r="K29" i="1" l="1"/>
  <c r="K33" i="1" l="1"/>
  <c r="K31" i="1" l="1"/>
  <c r="K34" i="1" s="1"/>
  <c r="K35" i="1" l="1"/>
  <c r="K32" i="1"/>
  <c r="K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G8"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0"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<sst xmlns="http://schemas.openxmlformats.org/spreadsheetml/2006/main" count="68" uniqueCount="52">
  <si>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</si>
  <si>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</si>
  <si>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</si>
  <si>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</si>
  <si>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</si>
  <si>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</si>
  <si>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</si>
  <si>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</si>
  <si>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</si>
  <si>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</si>
  <si>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</si>
  <si>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</si>
  <si>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</si>
  <si>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</si>
  <si>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</si>
  <si>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</si>
  <si>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</si>
  <si>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</si>
  <si>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</si>
  <si>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</si>
  <si>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</si>
  <si>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</si>
  <si>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</si>
  <si>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 xml:space="preserve">PORCENTAJE DE IVA </t>
  </si>
  <si>
    <t>TIPO DE CONTRIBUYENTE
 (Seleccione una de las siguientes opciones)</t>
  </si>
  <si>
    <t xml:space="preserve">ÍTEM </t>
  </si>
  <si>
    <t>bienes</t>
  </si>
  <si>
    <t>servicios</t>
  </si>
  <si>
    <t>acces point</t>
  </si>
  <si>
    <t>dispositivos de red</t>
  </si>
  <si>
    <t>adecuación de un cd</t>
  </si>
  <si>
    <t>cableado estructurado</t>
  </si>
  <si>
    <t>mantenimiento</t>
  </si>
  <si>
    <t>instalacion</t>
  </si>
  <si>
    <t>Anexo 3</t>
  </si>
  <si>
    <t>PROPUESTA ECONÓMICA</t>
  </si>
  <si>
    <r>
      <rPr>
        <b/>
        <sz val="9.5"/>
        <color theme="1"/>
        <rFont val="Arial"/>
        <family val="2"/>
      </rPr>
      <t xml:space="preserve">FECHA DE ELABORACIÓN:   </t>
    </r>
    <r>
      <rPr>
        <sz val="9.5"/>
        <color theme="1"/>
        <rFont val="Arial"/>
        <family val="2"/>
      </rPr>
      <t xml:space="preserve">  </t>
    </r>
    <r>
      <rPr>
        <sz val="9.5"/>
        <color theme="0" tint="-0.34998626667073579"/>
        <rFont val="Arial"/>
        <family val="2"/>
      </rPr>
      <t xml:space="preserve"> AÑO   /   MES   /   DÍA</t>
    </r>
  </si>
  <si>
    <t>DIPLOMADO EN FORMULACIÓN DE PROYECTOS SOSTENIBLES PRODUCTIVOS (NEGOCIOS VERDES) Tipo de formación: Diplomado. Modalidad: Mediado por TIC Intensidad horaria: 144 horas Número de Participantes: 50 Objetivo general: Brindar herramientas para la formulación de proyectos sostenibles productivos en la lógica de los Negocios Verdes, promoviendo el fomento de alternativas para la generación de ingresos que mejoren la calidad de vida de las comunidades rurales, sin perjudicar las áreas y ecosistemas estratégicos de los territorios. Resultados esperados de aprendizaje: Al finalizar el curso el participante estará en capacidad de: ¿ Identificar con claridad la distribución productiva colombiana, articulando los instrumentos de planificación territorial y los modelos de ordenamiento ambiental vigentes. ¿ Establecer las principales líneas productivas y tendencias de aprovechamiento en las Áreas Especial Interés Ambiental (AEIA). ¿ Aplicar la teoría de formulación de proyectos de inversión (desde la perspectiva de Marco Lógico) a los contextos territoriales. ¿ Determinar las características y enfoques de los diversos métodos de evaluación y monitoreo de variables (económicas, sociales y ambientales) y los indicadores relacionados con las mismas, para la valoración de las iniciativas formuladas. ¿ Estar en capacidad de desarrollar un artículo científico al respecto. Dirigido a: Profesionales de diversas áreas, en especial de Ingeniería, ciencias agrarias y ambientales, que ejerzan responsabilidades o actividades compatibles con proyectos de inversión en el marco de la sostenibilidad. Módulo I. ELABORACIÓN DE UN ARTÍCULO CIENTÍFICO • Aspectos clave respecto a proyectos verdes. • Metodología de Redacción. Módulo II. CONTEXTO GENERAL DE LA DISTRIBUCIÓN PRODUCTIVA EN COLOMBIA • Sistema normativo colombiano del ordenamiento jurídico regulatorio para las actividades humanas. • Interpretación de las clasificaciones AP-EIE y categorías ordenamiento ambiental. • Modios de ordenamiento productivo, articulación con los instrumentos territoriales de ordenamiento territorial Módulo III. LÍNEAS DE GENERACIÓN DE INGRESOS Y APROVECHAMIENTO EN AEIA • Instrumentos de planificación productiva vigentes. • Paquetes tecnológicos. • Revisión de casos. Módulo IV. FORMULACIÓN DE PROYECTOS CON ENFOQUE DE SOSTENIBILIDAD • Estado del arte de los proyectos de inversión en Colombia. • Acercamiento a los principales enfoques de formulación de proyectos de inversión. • Fases de un proyecto. • Factores habilitantes • Análisis del entorno. • Localización, tamaño, ingeniería del proyecto. • Aspectos sociales. • Aspectos legales. • Estudio ambiental. • Estudio de mercado para proyectos. • Cadena de Valor y estructura de Marco Lógico. • Análisis financiero de proyectos. Módulo V. MÉTODOS DE EVALUACIÓN Y MONITOREO DE VARIABLES DE UN PROYECTO ESTADÍSTICO. • Sistemas de evaluación • Indicadores (definición). • Tipos de indicadores y captura de información. • Contexto internacional y nacional en relación con el monitoreo. • Sistema Nacional de Monitoreo de Bosques (SNMB). • Monitoreo comunitario en Colombia. Perfil profesional: Educación Formal en Ingeniera Agrícola o ingeniería agronómica, Magister o afines en Gerencia y proyectos de Desarrollo.</t>
  </si>
  <si>
    <t>DIPLOMADO PRÁCTICO EN INVESTIGACIÓN Y ANÁLISIS DE DATOS AGROPECUARIOS Tipo de formación: Educación Continua. Modalidad: Mediado por TIC Intensidad horaria: 144 horas Número de Participantes: 50 Dirigido a: Este diplomado está dirigido a Profesionales de cualquier formación agropecuaria o ambiental, estudiantes de último semestre de la profesiones agropecuarias o ambientales o profesionales que en su ejercicio requieren el fortalecimiento en procesos de investigación y/o análisis de datos del sector agropecuario. Objetivo general Genera un espacio de aprendizaje teórico-práctico para el fortalecimiento de competencias investigativas aplicadas a las Ciencias Agropecuarias y el uso de estrategias y herramientas de análisis de datos que conllevan al fortalecimiento de los resultados. Resultados esperados de aprendizaje: Generar mediante la formación continua: • Apropiación de métodos de investigación agropecuaria aplicada o social, basadas en el contexto profesional del Zootecnistas, Ingeniero Agrónomo, Ingeniero ambiental o afines. • Compresión de métodos de análisis de información derivada de procesos de investigación agropecuaria. • Fortalecer la habilidad de uso de herramientas de análisis de datos, como estrategias de aprovechamiento e interpretación de información agropecuaria. Módulo I. Investigación agropecuaria • Conceptos básicos de investigación e inmersión en el sector agropecuario. • Importancia y alcances de la investigación. • Fortalecimiento profesional a través del ejercicio de la investigación. • Presentación de canales de publicación. Módulo II. Tipo de investigación aplicables al sector agropecuario • Investigación-Sector agropecuario. • Tipos de investigación. • Definición de un problema. • Dimensión de la justificación. • Planteamiento de objetivos. Módulo III. Investigación aplicada • Principales métodos de investigación aplicada (descriptiva, comparación, experimental), definición de tratamientos, Universo, Población, muestra, variables Módulo IV. Investigación social • Principales métodos de investigación social. • Delimitación de intensión investigativa. Módulo V. Investigación documental • Características. • Formas de consolidación de información. • Representación de información. • Uso de bases de datos. Módulo VI. Formulación de una investigación • Coherencia de la investigación. • Formulación de hipótesis. • Definición de metodología. Módulo VII. Toma de información y organización de datos • Tipos de instrumentos • Validación de instrumentos • Estructuración de instrumentos • Aplicación de los instrumentos Módulo VIII. Organización de información • Organización de bases de datos Módulo IX. Uso de herramientas de análisis de datos • Excel. • Softwares estadísticos. • Diagramaciones. Módulo X. Interpretación de información • Resumen y presentación de resultados estadísticos. • Gráficas. Módulo XI. Consolidación de artículo científico • Escrito científico. Perfil profesional: Educación Formal Zootecnista con Especialidad en Estadística Aplicada o afines</t>
  </si>
  <si>
    <t>DIPLOMADO VIRTUAL NEGOCIOS E INVERSIONES DE MERCADOS CAPITALES Tipo de formación: Educación continua. Modalidad: Mediado por TIC Intensidad horaria: 144 horas Número de Participantes: 51 Dirigido a: Todo aquel que esté interesado en incursionar en el mundo de los mercados bursátiles, así como aprender cómo operan los corredores de bolsa de los principales centros financieros del mundo como lo son Asia, Europa y Norte América. Objetivo general Capacitar a los participantes en el manejo inteligente de sus finanzas ayudándole a comprender y aprender estrategias de inversión en los mercados Bursátiles. Objetivos específicos • Proporcionar pautas de negociación bursátiles las cuales les ayuden a los participantes a identificar patrones de operaciones exitosas. • Enseñar el manejo de herramientas profesionales de inversión. (Plataformas de Trading) Resultados esperados de aprendizaje: • Como resultado se espera que los participantes creen conciencia sobre el manejo del dinero y las diferentes alternativas de inversión en los mercados bursátiles teniendo como opción generar ingresos extra a mediano y largo plazo. Sesión I. Introducción al trading electrónico • Qué es el trading • Quién puede hacer parte de este sistema de inversión • Qué es un Trader • Qué es un bróker Sesión II. Análisis de operaciones bursátiles • Análisis Técnico. • Análisis fundamental • Plataformas • Tipo de órdenes Sesión III. Instrumentos de análisis técnico • Tipos de gráficos • Análisis de velas japonesas • Manual de velas japonesas • Análisis Chartista • Soportes y resistencias • Patrones de retroceso • Patrones de continuidad • Lectura de tendencias Sesión IV. Plataforma de negociación • Uso y manejo de la plataforma MT4 • Ejercicio práctico Sesión V. Indicadores técnicos • Promedios móviles • MACD • Correcciones de Fibonacci • Métodos estocásticos • Índice de fuerza relativa Sesión VI. Análisis fundamental • Historia • Análisis de noticias • Calendario económico Páginas de interés Sesión VII. Forex el mercado financiero más grande del mundo • Historia • Cómo se opera • Lotes • Apalancamiento • Paridades • Spread Pips Sesión VIII. Psicología de trader • Las emociones del trading • Inteligencia emocional • Tipos de Trader Sesión IX. La negociación internacional • La negociación internacional • Etapas del proceso de Negociación • Diferencias entre negociación nacional  e internacional • Tipos de negociación • Tipos de negociadores Sesión X. Marketing internacional • La globalización de los mercados y las marcas • Estrategia de Distribución • Estrategia de comunicación • Estrategia para determinar el precio Perfil profesional: Educación Formal en Administración de Empresas con Especialización en Gerencia de Negocios Internacionales o afines</t>
  </si>
  <si>
    <t>DIPLOMADO EN LOGÍSTICA EMPRESARIAL Tipo de formación: Educación continua. Modalidad: Mediado por TIC Intensidad horaria: 144 horas Número de Participantes: 50 Dirigido a: Líderes de unidades o áreas de negocio involucradas en el ciclo de planeación de la demanda y procesos logísticos. Profesionales, tecnólogos y técnicos de cualquier disciplina interesados en participar activamente en la cadena logística de la producción y la comercialización de bienes y servicios. Empleados o asesores con responsabilidades en la gestión logística o en la administración de cadenas de suministros. Objetivo general: Comprender herramientas prácticas de gestión en las operaciones del sistema logístico desde el punto de origen a los puntos de consumo, con un enfoque en redes de valor para la integración de los procesos claves de negocio relacionados desde los usuarios finales a través de los proveedores primarios de las cadenas de suministro. Resultados esperados de aprendizaje: Lograr que los participantes de este diplomado se apropien de los aprendizajes en cada una de las temáticas y puedan aplicarlos en cada uno de sus contextos empresariales. Módulo I. CONCEPTOS DE LOGÍSTICA • Logística integral. • La cadena logística. • Flujo físico y flujo de información. • Funciones de la logística. • Gestión de aprovisionamiento. • Gestión de fabricación. • Gestión de distribución. • Logística inversa. • Logística de devoluciones y logística de recuperación. Módulo II. ADMINISTRACIÓN DE CADENAS DE SUMINISTROS • Fundamentos de la cadena de suministro. • Diseño de la red de la cadena de suministro. • Diseño y planeación de redes de transporte. • Tecnologías de la información y comunicación en la cadena de suministro. • Operadores logísticos. Módulo III. ALMACENAMIENTO • La gestión de almacenes. • Funciones del almacén. • Principales zonas del almacén. • Tipos de almacenes. • Razones para el mantenimiento del almacén. • Alternativas de almacenamiento. • Regímenes de almacenamiento comercial. • Tipos de almacenes. • Razones para el mantenimiento del almacén. • Alternativas de almacenamiento. • Regímenes de almacenamiento comercial. Módulo IV. GESTIÓN DE COMPRAS • Objetivos y funciones del Área de compras. • Cadena de abastecimiento. • Gestión de Proveedores. • Gestión de Compras. Módulo V. LOGÍSTICA INTERNACIONAL • Conceptos básicos. • Términos de negociación internacional – INCOTERMS • Distribución física internacional. Perfil profesional: Educación Formal en ingeniería industrial o administración de empresas con especialización en pedagogía para el desarrollo del aprendizaje autónomo o afines</t>
  </si>
  <si>
    <t>DIPLOMADO EN CONSULTORÍA Y ELABORACIÓN DE PROYECTOS EN SALUD MENTAL Tipo de formación: Educación continua. Modalidad: Mediado por TIC Intensidad horaria: 144 horas Número de Participantes: 45 Objetivo general Brindar elementos conceptuales, legales y técnicos para la creación, implementación, y presentación de proyectos sociales en salud mental, así como el establecimiento de consultoría en entornos humanos. Resultados esperados de aprendizaje: El estudiante estará en capacidad de: Dar cuenta de los conceptos fundamentales sobre la salud mental, asi como la legislación colombiana que la enmarca. Comprender la realidad de diferentes contextos en relaciona a la salud mental y la consultoría Analizar aspectos fundamentales para la elaboración de proyectos en salud mental y consultoría Gestionar e implementar proyectos que promuevan la salud mental, a partir de estrategias de innovación y emprendimiento Módulo I. Introducción a los conceptos de Salud Mental y Normatividad en Salud Mental • Concepto Salud. • Concepto Salud Mental • Situación Actual de la Salud Mental en Colombia • Políticas Públicas • Ley de Salud Mental • Política Nacional de Salud Mental • Plan Decenal de Salud • Plan Nacional de Salud Mental • Política Distrital de Salud Mental • Política de Salud Mental en Cundinamarca Módulo II. Consultoría en Salud Mental • Principios Básicos • Modelos de Formación de Consultores • Consultoría en Familia, comunidades y organizaciones Módulo III. Generalidades en la Elaboración de Proyectos • Tipología general de proyectos • Proyecto social • El ciclo del proyecto • Estructura del proyecto • Marco lógico conceptos y características. • Análisis de la participación • Análisis del problema Módulo IV. Planificación Marco Lógico • Análisis de los objetivos • Análisis de las alternativas • Elementos del proyecto • Factores externos • Indicadores - Resultados • Actividades - Plan de Acción • Recursos Módulo V. Planificación Marco Lógico • Grupos meta • Objetivos • Resultados • Actividades - plan de acción • Recursos. • Indicadores. • Sostenibilidad. • Experiencias exitosas Proyectos en Salud Mental Perfil profesional: Educación Formal en Psicología con especialización o Magister en Psicología Clínica </t>
  </si>
  <si>
    <t>DIPLOMADO EN PRODUCCIÓN MUSICAL ¡DE LA IDEA A LA CANCIÓN! Tipo de formación: Educación continua. Modalidad: Mediado por TIC Intensidad horaria: 144 horas Número de Participantes: 40 Dirigido a: Estudiantes de música, músicos empíricos, músicos empleados o independientes con conocimientos musicales básicos. Objetivo general Facilitar diversos recursos musicales y tecnológicos para convertir una pequeña idea en una producción musical profesional, utilizando la tecnología musical como principal herramienta para el estímulo de la creatividad. Comprender las bases del lenguaje musical aplicadas a los conceptos de la pre-producción (selección de materia y secuenciación de pistas), producción (Grabación y experimentación) y post producción (edición de audio, mezcla, principios de la masterización) de un proyecto musical. Conocer y operar el software Pro Tools para desarrollar las fases de producción musical, implementando diferentes técnicas de captura, importación, edición y mezcla en el software. Resultados esperados de aprendizaje: Desarrollar las ideas creativas en el área de composición y producción para convertir la creación musical en un medio de expresión artística y oral, mediante una producción profesional como muestra del conocimiento adquirido. Módulo I. La Pre-producción como etapa de planeación. 1. ENTRENAMIENTO AUDITIVO: Análisis de piezas auditivas. 2. LENGUAJE MUSICAL: Conceptos básicos de melodía y ritmo. 3. COMPOSICIÓN I: Melodía, Letra y Estructura de la canción. 4. COMPOSICIÓN II: Creación de una composición. 5. SELECCIÓN DE MATERIAL: Escoger entre varias compos. 6. LETRA VS EMOCIÓN: Análisis de las emociones que se buscan despertar a partir de la letra. 7. LEADSHEET: Creación de un guion melódico. 8.REFERENCIA DE PRODUCCIÓN: Selección de una canción como referencia de producción. Módulo II. Producción Musical, ¡A grabar y a experimentar! 1. PRINCIPIOS BÁSICOS DEL SONIDO: características y propiedades del sonido. 2. CAMPOS DE SONIDO: Conceptos de Audio digital y Análogo. SISTEMAS DE GRABACIÓN: Consolas, interfaces de audio, altavoces y micrófonos. INTRODUCCIÓN A PRO TOOLS: Presentación del programa de grabación. SECUENCIACIÓN MIDI Y ASIGNACIÓN DE INSTRUMENTOS VIRTUALES: Aplicación de la tecnología MIDI. MODOS Y TÉCNICAS DE GRABACIÓN: Aplicación de las diferentes técnicas para grabar voces e instrumentos. Módulo III. Post-producción, ¡A pulir y balancear! 1. MODOS Y HERRAMIENTAS DE EDICIÓN 2. CONCEPTO DE MEZCLA 3. SISTEMA DE MONITOREO Y ESCUCHA, CONDICIONES ACÚSTICAS MÍNIMAS 4. FUNDAMENTOS DEL AUDIO: Ecualización. 4. FUNDAMENTOS DEL AUDIO: Reverberación. 5. FUNDAMENTOS DEL AUDIO: Retardo. 7. FUNDAMENTOS DEL AUDIO: Compresión. 8. MASTERIZACIÓN: Conceptos generales de los procesos. 9. PRESENTACIÓN DEL PROYECTO FINAL: Producción Musical como proyecto final. Perfil profesional: Educación Formal en Licenciada en Música con especialización o Magister en Educación</t>
  </si>
  <si>
    <t>DIPLOMADO ENSEÑANZA DE ESPAÑOL COMO LENGUA EXTRANJERA Tipo de formación: Diplomado. Modalidad: Mediado por TIC Intensidad horaria: 144 horas Número de Participantes: 45 Objetivo general Complementar a los docentes con herramientas básicas, que permitan enseñar el español como lengua extranjera o segunda lengua, a través del conocimiento y la aplicación de aspectos lingüísticos, funcionales y didácticos elementales. Resultados esperados de aprendizaje: • Contribuir con el diplomado a docentes de instituciones públicas, privadas y profesionales en Educación del Departamento de Cundinamarca. • Fortalecer en los docentes el nivel de lingüística en el campo de la Lengua Materna como Lengua Extranjera, con alta capacidad de liderar y generar propuestas curriculares pertinentes a las necesidades de los educandos de la región y el país. • Alcanzar con los candidatos en diplomado en enseñanza de español como lengua extranjera, las herramientas teóricas, metodológicas y didácticas de la lingüística, para desarrollar en cualquier nivel de enseñanza propia del área. Dirigido a: • Profesores de lenguas extranjeras en ejercicio. • Profesionales y estudiantes universitarios de cualquier área del conocimiento interesados en la enseñanza de español como lengua extranjera. Módulo I. El estudio y las variedades del español. • El español y sus variedades. • El español en el mundo. • ¿Qué norma enseñar? Módulo II. Las variedades difásicas • La conversación como discurso oral prototípico. • La interacción social. • La interacción verbal. Módulo III. El español coloquial. • Registro formal e informal. • Relación entre conversación y español coloquial. • Características del español coloquial. • Actividades: Las variedades difásicas en la clase de ELE. Módulo IV. Características del léxico del español. • Arcaísmos. • Preferencias léxicas. • Extranjerismos. • Las solidaridades léxicas. • Selección y organización del léxico. • Actividades de vocabulario creativo. • Jugar con el léxico. • Los juegos lingüísticos. Módulo V. Morfosintaxis. • Determinantes. • Pronombres. • El voseo. • El adverbio. • Las preposiciones Módulo VI. Tendencias recientes en los materiales. • Orientación para elaborar material didáctico. • Materiales para diferentes niveles. • Materiales complementarios. • Por qué y para qué programar actividades. • Como programar actividades. • Tipología de actividades. • Definición de tarea. Módulo VII. La enseñanza del léxico. • El campo léxico. • La sinonimia y la parasinonimia. • La polisemia y la homonimia. • La antonimia. Módulo VIII. Otros cauces. • La televisión. • Las canciones en el aula. • Recursos de internet. Perfil profesional: Educación Formal en Licenciatura en Lengua castellana con especialización en Magíster en educación o afines</t>
  </si>
  <si>
    <t>DIPLOMADO CALIDAD DE LA ENERGÍA Tipo de formación: Educación continua. Modalidad: Mediado por TIC Intensidad horaria: 144 horas Número de Participantes: 46 Dirigido a: Estudiantes y profesionales de ingeniería electrónica, eléctrica, electromecánica y áreas afines que deseen entender las problemáticas asociadas a la calidad de la potencia en instalaciones eléctricas industriales y comerciales. Objetivo general Brindar las herramientas necesarias para el diagnóstico y planteamiento de soluciones a problemáticas asociadas a la calidad del suministro de potencia eléctrica en instalaciones eléctricas. Resultados esperados de aprendizaje: • Aplicar los conocimientos básicos de la electrotecnia para la comprensión de los principales fenómenos asociados a la calidad de la energía y calidad de la potencia. • Adquirir las herramientas básicas para realizar un diagnóstico e identificación de problemáticas en una instalación eléctrica. • Identificar los principales problemas de calidad de la energía y calidad de la potencia con el fin de proponer soluciones asociadas a cada uno de ellos. • Desarrollar el estudio económico de un proyecto integrando los estándares de calidad de la energía y calidad de la potencia. Módulo I. Presentación • Definición de reglas del diplomado • Planteamiento de los objetivos del diplomado • Presentación de herramientas de trabajo y canales de publicación Módulo II. Circuitos eléctricos • Elementos de circuitos eléctricos • Circuitos en AC (análisis en la frecuencia) • Comportamiento transitorio (análisis en el tiempo) Módulo III. Medición en circuitos eléctricos • Medición de tensión y corriente • Medición de frecuencia • Medición de potencia eléctrica • Medición de eventos transitorios • Equipos de medición Módulo IV. Potencia reactiva • Exceso de reactivos inductivos • Exceso de reactivos capacitivos • Comportamiento dinámico en instalaciones • Dimensionamiento Banco de condensadores • SVG • Normativa CREG018 Módulo V. Fenómenos estacionarios • Desbalance • Tensiones parásitas • Flicker • Ruido • Notching • Armónicos • Sobretensiones y subtensiones • IEEE 519 Módulo VI. Fenómenos transitorios • Hundimientos de tensión (sags) • Elevaciones de tensión(swells) • Impulsos • Transitorios • IEEE 1564-2014 Módulo VII. Análisis económico • Estímulos y penalizaciones económicas • Indicadores económicos de un proyecto  de calidad de la energía Módulo VIII. Proyecto • Medición • Procesamiento de formas de onda • Análisis Técnico • Análisis económico Perfil profesional: Educación Formal en Ingeniero Electrónico con especialización o Magister en Ingeniería Automatización</t>
  </si>
  <si>
    <t>DIPLOMADO EN DEPORTE Y ACTIVIDAD FÍSICA EMPRESARIAL Tipo de formación: Educación continua. Modalidad: Mediado por TIC Intensidad horaria: 144 horas Número de Participantes: 45 Dirigido a: Profesionales en ciencias de deporte, licenciados en educación física y del deporte, profesionales en cultura física, administradores deportivos, profesionales del área de la salud y áreas relacionadas con el bienestar empresarial. Objetivo general Contribuir con la formación de profesionales en el área del deporte y la actividad física del contexto regional y nacional. Desde la planificación, ejecución y evaluación de actividades con diferentes grupos poblacionales en el sector empresarial y deportivo, atendiendo las diferentes normas y decretos que regulan la seguridad y la salud en el trabajo y el desarrollo deportivo. Resultados esperados de aprendizaje: Identificar las diferentes normas y leyes que regulan el sistema de seguridad y salud en el trabajo SG-SST. Conceptualizar y caracterizar los diferentes lugares, espacios, equipos y riesgos del trabajo. Reconocer y valorar a la ergonomía como medio para la valoración de las condiciones de adaptación de los diferentes puestos de trabajo, herramientas, maquinaria, etc. Seleccionar métodos, técnicas y medios para el establecimiento y valoración de la condición física en el ámbito laboral y deportivo. Apropiar protocolos, métodos y técnicas para la valoración antropométrica corporal en los trabajadores y deportistas. Desarrollar planificaciones y distribución de cargas de trabajo para la actividad física y el entrenamiento deportivo empresarial. Aplicar Sistemas de competición y de eliminación en diferentes modalidades deportivas. Discriminar los diferentes sistemas de competición y los aspectos que conforman los reglamentos de competición. Apropiar aspectos pedagógicos y didácticos en la actividad física y el deporte empresarial. Identificar criterios de selección y contratación de grupos arbitrales deportivos. Módulo I. Prevención y promoción de la salud empresarial • Antecedentes históricos de la prevención y promoción de salud. • Generales sobre la prevención y la salud. Prevención de enfermedades. • Actividades para la promoción de la salud empresarial. • Sociedad y educación en salud Módulo II. Normatividad en Seguridad y salud en el trabajo • Decreto 3743. Código sustantivo del trabajo. • Decreto 1507. Calificación de capacidad laboral y ocupacional. • Resolución 0312 2019. • Estándares de SG- SST. • Decreto 52 de 2017 Módulo III. Comprensión de los sistemas de gestión y Sistema de Gestión de Seguridad y Salud en el trabajo • Resolución 6045 de 2015. Plan nacional de Seguridad y Salud en el trabajo. • Decreto-Ley 1295 de1994. Riesgos profesionales. • Decreto 052 de 2017. Implementación Sistema SG-SST. Resolución 2013 de1986. • Funcionamiento Comité Paritario de Salud Ocupacional. Módulo IV. Ergonomía y calidad en el trabajo • Antecedentes y evolución histórica de la ergonomía. • Ergonomía en el ámbito laboral, empresarial y deportivo. • Mecanismos de prevención de patologías musculares, articulares y esqueléticas. • Evaluación y control de puestos de trabajo Módulo V. Valoración condición física en el contexto empresarial • Conceptos básicos de la valoración. • Métodos y medios de cuantificación en el contexto empresarial. • Antropometría. • Evaluación funcional del movimiento. • Valoración de las cualidades y capacidades físicas. Módulo VI. Planificación y control del ejercicio y la actividad física • Teoría del entrenamiento y de la actividad física. • Modelos de planificación deportiva. • Periodización y distribución de cargas. • Dimensiones y componentes de la actividad física.  Módulo VII. Metodología y pedagogía en el deporte y de la actividad física • Educación, deporte y sociedad. • Modelos pedagógicos contemporáneos y emergentes. • Pedagogía y didáctica en la actividad física y el deporte. Módulo VIII. Organización y Planificación de actividades deportivas • Ley general del Deporte. Caracterización del Deporte y de la actividad física. • Clasificación de eventos y actividades en el ámbito empresarial. • Sistemas de competición eliminación deportiva. Módulo IX. Juzgamiento deportivo • Organizaciones deportivas nacionales e internacionales. • Aspectos generales que conforman reglamentos de competición. • Juzgamiento y modalidades deportivas. • Contratación y selección de grupos arbitrales Perfil profesional: Educación Formal en, Profesional en Ciencias del Deporte y la Educación Física con especialización o Magister en Fisioterapia del Deporte y de la Actividad Física</t>
  </si>
  <si>
    <t>DIPLOMADO VIRTUAL EN TRANSFORMACIÓN DIGITAL PARA PYMES Y EMPRENDEDORES Tipo de formación: Educación continua. Modalidad: Mediado por TIC Intensidad horaria: 144 horas Número de Participantes: 40 Dirigido a: Estudiantes de posgrado, además de Profesionales, empresarios, consultores y personas interesadas o vinculadas en el área de la gestión el desarrollo y la puesta en marcha de ideas innovadoras dentro de un contexto nacional e internacional. Objetivo general Brindar las bases conceptuales y dar claridad en el objetivo, procesos y actores en torno a la transformación digital e identificar las oportunidades de mejora, tanto a corto como a medio plazo, en sus emprendimientos o empresas. Resultados esperados de aprendizaje: Adquirir conocimientos para conocer y comprender los procesos y acciones que conduzcan a la transformación digital dentro del entorno empresarial teniendo en cuenta modelos y tecnologías habilitantes, que les dará oportunidades en el desarrollo competitivo de la región, donde el participante: • Identifica y comprende el contexto de la transformación digital • Adquiere conocimientos para plantear, diseñar y desarrollar transformación digital dentro del entorno empresarial teniendo en cuenta metodologías y herramientas que les dará oportunidades en el desarrollo competitivo de la región. • Conoce los modelos de negocios orientados hacia la transformación digital con énfasis en la innovación y modelos de negocios digitales. • Conoce herramientas TIC para el desarrollo de actividades colaborativas, utilizando herramientas asíncronas, síncronas y su aplicación en negocios digitales. • Fortalece las habilidades de comprensión de lectura y análisis, que le permiten tener una postura frente a los escenarios propuestos. Interioriza la Cultura y liderazgo requeridos para llevar a cabo los procesos de transformación digital Módulo I. El contexto de la transformación digital • DNP (2019). Pacto por la transformación digital de Colombia: Gobierno, empresas y hogares conectados con la era del conocimiento. PDF. del Val Román, J. L. (2016, March). Industria 4.0: la transformación digital de la industria. In Proceedings of the Conferencia de Directores y Decanos de Ingeniería Informática, Informes CODDII, Valencia, Spain (p. 10). Módulo II. Planeación y desarrollo de la transformación digital • Rozo-García, F. (2020). Revisión de las tecnologías presentes en la industria 4.0. Revista UIS Ingenierías, 19(2), 177-192. Molinero, L. (2019). Índice de Madurez Digital de las Empresas en 2019. Capital humano: revista para la integración y desarrollo de los recursos humanos, (347), 10. Módulo III. Cultura y liderazgo para la transformación digital • Leading change (Kotter, 2012) La organización del futuro: un nuevo modelo para un mundo de cambio acelerado (Kotter, 2014) Comportamiento Organizacional (Chiavenato, 2017) Módulo IV. Medición y seguimiento a la transformación digital • Measuring the Digital Transformation(OECD, 2019) Cutting Through the chaos (Globant, 2019) Digital Maturity Model (Deloitte, 2018) Perfil profesional: Educación Formal en, ingeniería de sistemas con especialización en proyectos informáticos o afines</t>
  </si>
  <si>
    <t>CURSO INNOVACIÓN Y PROSPECTIVA Tipo de formación: Curso. Modalidad: Mediado por TIC Intensidad horaria: 40 horas Número de Participantes:45 Dirigido a: Estudiantes o profesionales en las áreas de ingeniería o administración interesados en mejorar sus competencias y conocimientos en innovación y prospectiva. Objetivo general Capacidad para entender el concepto de innovación y transferencia, en el contexto actual de la economía, que genere competitividad en la parte organizacional, y conocer los tipos y modelos de innovación y prospectiva y lograr un mayor entendimiento entre los conceptos de emprendimiento, innovación y prospectiva. Resultados esperados de aprendizaje: El participante debe ser capaz de conocer y aplicar los diferentes tipos de innovación y prospectiva, no solo para dar soluciones a los problemas que se puedan generar en las organizaciones, sino también en su proyecto de vida, generando procesos de innovación y emprendimiento. Módulo I. Conceptos básicos • Invención • Creatividad • Innovación • Prospectiva • Emprendimiento • EBT • Taller Módulo II. Tipos de innovación y prospectiva • Según el origen. • Según el impacto. • Según el efecto. • Según el mercado. • Tipos de prospectiva Módulo III. Normatividad, innovación y prospectiva • Normas Une. • Normas NTC. • Normas de vigilancia tecnológica. Módulo IV. Vigilancia tecnológica. • Matriz de impacto cruzado. • Juego de actores. • Mapeo tecnológico. • Abaco de regnier. • Análisis morfológico. Módulo V. Organismos de innovación, prospectiva e indicadores • SNCT. • Centros de desarrollo tecnológico. • Fondo Emprender. • Indicadores de innovación. • Indicadores de prospectiva. Perfil profesional: Educación Formal en, economía o ingeniería industrial con Especialización en Gerencia de tecnología o afines</t>
  </si>
  <si>
    <t>MOOC APLICACIONES MÓVILES CON XAMARIN Tipo de formación: MOOC. Modalidad: Mediado por TIC Intensidad horaria: 24 horas Número de Participantes: 46 Objetivo general El estudiante será capaz de crear interfaces de usuario desde una base de código para Android, integrando su aplicación Xamarin.Forms con el consumo de servicios web REST y almacenamiento de datos locales con SQLite, logrando estructurar su arquitectura para evitar errores y optimizar su diseño. Resultados esperados de aprendizaje: El estudiante creara una aplicación usando los conocimientos para aplicar los elementos aprendidos con Xamarin para fortalecer sus habilidades y conocimientos en la programación móvil para Android. Dirigido a: Personas que desea adquirir conocimientos en Diseño y Programación de aplicaciones móviles Android utilizando Xamarin. Estudiantes y/o profesionales de ingeniería y carreras afines. Módulo I. INTRODUCCIÓN A XAMARIN.FORMS • Introducción a Xamarin. • ¿Qué es Xamarin.Android? • Creación de la primera aplicación de Xamarin. • Adición de controles visuales a una aplicación. • Creación de una aplicación TipCalculator. Módulo II. CREACIÓN DE UNA INTERFAZ DE USUARIO EN APLICACIONES DE XAMARIN.FORMS CON XAML • Introducción a XAML. • Ventajas del uso de XAML. • Control de eventos en XAML. • Extensiones de marcado XAML. • Valores específicos de la plataforma en XAML.  Módulo III. DISEÑOS PERSONALIZADOS EN PÁGINAS XAML DE XAMARIN.FORMS • Especificación del tamaño de una vista. • Organización de vistas con StackLayout. • Organización de vistas con Grid. Módulo IV. DISEÑAR PÁGINAS XAML DE XAMARIN.FORMS COHERENTES MEDIANTE ESTILOS Y RECURSOS COMPARTIDOS • Definir y usar recursos. • Usar y actualizar recursos dinámicos. • Crear una interfaz de usuario coherente mediante estilos. • Crear y usar recursos para toda una aplicación. Módulo V. CONSUMO DE SERVICIOS WEB REST EN APLICACIONES DE XAMARIN • Detección de la conectividad de red. • Consumo de un servicio REST con HttpClient. • Uso de características de red específicas de la plataforma. Módulo VI. ALMACENAMIENTO DE DATOS LOCALES CON SQLITE EN UNA APLICACIÓN DE XAMARIN.FORMS • Comparación entre las opciones de almacenamiento. • Almacenamiento de datos de forma local con SQLite. • Uso de SQLite de forma asincrónica. Módulo VIII. TALLER PRÁCTICO • Taller final curso. Perfil profesional: Educación Formal en, Ingeniera de Sistemas o ingeniería industrial con Especialización en Seguridad Informática o afines</t>
  </si>
  <si>
    <t>CURSO DE ATENCIÓN INTEGRAL A VÍCTIMAS DE VIOLENCIA SEXUAL EN COLOMBIA Tipo de formación: Curso. Modalidad: Mediado por TIC Intensidad horaria: 56 horas Número de Participantes: 46 Objetivo general Brindar estrategias adecuadas para a atención integral de víctimas de violencia sexual en Colombia a los profesionales del área de la salud favoreciendo su práctica laboral. Resultados esperados de aprendizaje: • El participante estará en capacidad de reconocer la normativa que orienta la atención a niños, niñas, jóvenes y adultos víctimas de violencia sexual en Colombia • El participante reconocerá los signos y síntomas de los niños, niñas, jóvenes y adultos víctimas de violencia sexual en Colombia. • El participante manejara de manera empoderada las rutas de atención a víctimas de violencia sexual. • El participante adquirirá la habilidad en el manejo adecuado de la recolección de muestras biologías y cadena de custodia. Dirigido a: Estudiantes, técnicos y profesionales interesados en brindar atención integral y oportuna a víctimas de violencia sexual. Módulo I. MARCO CONCEPTUAL DE LA VIOLENCIA SEXUAL EN COLOMBIA • La violencia, un problema esencial de salud pública en Colombia. • Causas, manifestaciones, consecuencias a nivel biopsicosocial. • La violencia en el marco de la SGSSS • Marco legal. Módulo II. ATENCIÓN INTEGRAL A VÍCTIMAS DE VIOLENCIA SEXUAL. • Identificación de casos de víctimas de violencia sexual. • Signos y síntomas Físicos y psicológicos de los niños, niñas, adolescentes, jóvenes y adultos víctimas de violencia sexual. Proceso de denuncia legal. Módulo III. ATENCIÓN INTEGRAL A VÍCTIMAS DE VIOLENCIA SEXUAL. • Primeros auxilios psicológicos. • Protocolo y rutas de atención a niños, niñas, adolescentes, jóvenes y adultos víctimas de violencia sexual. • Examen médico legal (Kit) y cadena de custodia - taller. • Anticoncepción de emergencia. • Aborto legal en Colombia. Módulo IV. RESTITUCIÓN DE DERECHOS A LAS VÍCTIMAS DE VIOLENCIA SEXUAL EN COLOMBIA. • Procedimiento de restitución de derechos. • Medidas de protección a las victimas. • Vigilancia en salud pública y cierre de casos de violencia sexual. Perfil profesional: Educación Formal en, Enfermería con Especialización en Salud Ocupacional o afines</t>
  </si>
  <si>
    <t>CURSO MANEJO FUNDAMENTAL DE LA HERRAMIENTA DE CÁLCULO EXCEL EN EL PROCESAMIENTO DE DATOS Tipo de formación: Educación continua. Modalidad: Mediado por TIC Intensidad horaria: 33 horas Número de Participantes: 100 Dirigido a: Estudiantes, docentes, administrativos y demás comunidad en general interesadas en aprender a utilizar de manera práctica la herramienta de cálculo Excel. Objetivo general Fortalecer las capacidades de manejo de datos en la herramienta de cálculo Excel, facilitando el tratamiento de información requerida en los diferentes procesos formativos y administrativos Resultados esperados de aprendizaje: 1. Identificar y conocer la herramientas y funciones fundamentales para el análisis y procesamiento de datos a través de la herramienta Excel. 2. Identificar los diferentes procesos fundamentales en el procesamiento de datos. 3. Aplicar los conceptos de formatos y funciones fundamentales en los diversos procesos administrativos. 4. Identificar los beneficios de manejo y procesamiento de datos para la obtención de información inicial para la toma de decisiones. 5. Manejo fundamental de base de datos. Módulo I. Identificación General • Descripción general de elementos vinculados en el libro de Excel. • Concepto fundamental de Libro, Hoja, Columna, Fila, Rango y Celda. • Comandos de teclado. • Nombres en rangos.  Módulo II. Manejo básico de hojas y datos • Ingreso elemental de datos. • Cortar, copiar, pegar y transponer datos. • Autorelleno y relleno rápido. • Insertar, eliminar, duplicar, mover, ocultar, renombrar hojas, colores de etiqueta. Módulo III. Formatos, formas e imágenes • Tipos de formato (Numérico, texto, fecha-hora, porcentaje, Moneda) • Ajuste de formatos para celdas y rangos (Fuente, tamaño, bordes, relleno, alineación, color de letra, estilos, ajustar texto, combinar celdas, copiar formato) • Formato condicional. • Formato personalizado. • Insertar comentarios, modificar comentarios, mostrar-ocultar comentarios, eliminar comentarios Módulo IV. Fórmulas y funciones iniciales • Ingreso de datos y validación de datos. • Definición y diferencias de celdas relativas y absolutas. • Operaciones elementales (Sumar, restar, multiplicar, dividir, aplicar porcentajes.) • Función autosuma. • Autorelleno de fórmulas. • Cuadros de funciones iniciales Módulo V. Tablas de datos • Nombrar celdas, nombrar rangos de celdas, administrador  de nombres. • Diferencia de rangos y tablas. • Filtros y organización de datos por selección y criterios. • Formato de tabla aplicado. • Función buscar y remplazar. Módulo VI. Gráficas e imágenes • Tipos de gráficos. • Gráficos de línea y dispersión. • Gráficos combinados. • Insertar imágenes en la hoja. • Herramientas de formato de imagen, quitar fondo, recortar. • imágenes Módulo VII. Tipo y aplicación de Funciones • Descripción tipo defunciones. • Manejo y aplicación de funciones tipo fecha y hora. • Manejo y aplicación de funciones tipo texto. • Manejo y aplicación de funciones principales de tipo Matemáticas. Módulo VIII. Imprimir y guardar • Vistas de impresión y saltos de línea. • Títulos y áreas de impresión. • Tipos de formatos para almacenamiento. • Almacenamiento en extensión .pdf Módulo IX. Principio base de datos • Elementos principales de la base de datos. • Diferencia base de datos y tabla de datos. • Duplicidad de valores. • Cruce Simple de datos. Módulo X. Caso aplicado • Ejemplo aplicado (facturación). Perfil profesional: Educación Formal en, Ingeniera Industrial con Especialización o Maestría en Ingeniera Industrial o afines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</si>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</sst>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9" formatCode="_-* #,##0_-;\-* #,##0_-;_-* &quot;-&quot;_-;_-@_-"/>
    <numFmt numFmtId="171" formatCode="_-* #,##0.00_-;\-* #,##0.00_-;_-* &quot;-&quot;??_-;_-@_-"/>
  </numFmts>
  <fonts count="15"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9.5"/>
      <color theme="1"/>
      <name val="Arial"/>
      <family val="2"/>
    </font>
    <font>
      <sz val="9.5"/>
      <color theme="1"/>
      <name val="Calibri"/>
      <family val="2"/>
      <scheme val="minor"/>
    </font>
    <font>
      <sz val="9.5"/>
      <color theme="1"/>
      <name val="Arial"/>
      <family val="2"/>
    </font>
    <font>
      <sz val="9.5"/>
      <color theme="0" tint="-0.34998626667073579"/>
      <name val="Arial"/>
      <family val="2"/>
    </font>
    <font>
      <b/>
      <sz val="9.5"/>
      <color theme="0"/>
      <name val="Arial"/>
      <family val="2"/>
    </font>
    <font>
      <sz val="9.5"/>
      <name val="Arial"/>
      <family val="2"/>
    </font>
    <font>
      <sz val="11"/>
      <color theme="1"/>
      <name val="Arial"/>
      <family val="2"/>
    </font>
    <font>
      <b/>
      <sz val="11"/>
      <color theme="1"/>
      <name val="Arial"/>
      <family val="2"/>
    </font>
    <font>
      <sz val="8"/>
      <name val="Calibri"/>
      <family val="2"/>
      <scheme val="minor"/>
    </font>
    <font>
      <sz val="8"/>
      <color theme="1"/>
      <name val="Arial"/>
      <family val="2"/>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cellStyleXfs>
  <cellXfs count="64">
    <xf numFmtId="0" fontId="0" fillId="0" borderId="0" xfId="0"/>
    <xf numFmtId="9" fontId="0" fillId="0" borderId="0" xfId="1" applyFont="1"/>
    <xf numFmtId="0" fontId="5" fillId="2" borderId="0" xfId="0" applyFont="1" applyFill="1"/>
    <xf numFmtId="0" fontId="6" fillId="2" borderId="0" xfId="0" applyFont="1" applyFill="1" applyAlignment="1">
      <alignment horizontal="center"/>
    </xf>
    <xf numFmtId="0" fontId="6" fillId="2" borderId="0" xfId="0" applyFont="1" applyFill="1"/>
    <xf numFmtId="0" fontId="4" fillId="2" borderId="1" xfId="0" applyFont="1" applyFill="1" applyBorder="1" applyAlignment="1">
      <alignment vertical="center"/>
    </xf>
    <xf numFmtId="0" fontId="4" fillId="2" borderId="3" xfId="0" applyFont="1" applyFill="1" applyBorder="1" applyAlignment="1">
      <alignment vertical="center"/>
    </xf>
    <xf numFmtId="0" fontId="6" fillId="2" borderId="0" xfId="0" applyFont="1" applyFill="1" applyBorder="1" applyAlignment="1">
      <alignment horizontal="left"/>
    </xf>
    <xf numFmtId="0" fontId="4" fillId="2" borderId="0" xfId="0" applyFont="1" applyFill="1" applyBorder="1" applyAlignment="1">
      <alignment horizontal="left"/>
    </xf>
    <xf numFmtId="0" fontId="6" fillId="2" borderId="6" xfId="0" applyFont="1" applyFill="1" applyBorder="1" applyAlignment="1">
      <alignment horizontal="center" vertical="center" wrapText="1"/>
    </xf>
    <xf numFmtId="0" fontId="6" fillId="2" borderId="0" xfId="0" applyFont="1" applyFill="1" applyAlignment="1">
      <alignment horizontal="left"/>
    </xf>
    <xf numFmtId="0" fontId="8" fillId="3" borderId="1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43" fontId="8" fillId="3" borderId="17" xfId="3" applyFont="1" applyFill="1" applyBorder="1" applyAlignment="1" applyProtection="1">
      <alignment horizontal="center" vertical="center" wrapText="1"/>
      <protection locked="0"/>
    </xf>
    <xf numFmtId="43" fontId="8" fillId="3" borderId="18" xfId="3" applyFont="1" applyFill="1" applyBorder="1" applyAlignment="1" applyProtection="1">
      <alignment horizontal="center" vertical="center" wrapText="1"/>
      <protection locked="0"/>
    </xf>
    <xf numFmtId="0" fontId="5" fillId="2" borderId="0" xfId="0" applyFont="1" applyFill="1" applyAlignment="1">
      <alignment vertical="center"/>
    </xf>
    <xf numFmtId="43" fontId="9" fillId="0" borderId="1" xfId="3" applyFont="1" applyFill="1" applyBorder="1" applyAlignment="1" applyProtection="1">
      <alignment horizontal="center" vertical="center"/>
      <protection locked="0"/>
    </xf>
    <xf numFmtId="43" fontId="6" fillId="0" borderId="1" xfId="3" applyFont="1" applyFill="1" applyBorder="1" applyAlignment="1" applyProtection="1">
      <alignment horizontal="center" vertical="center"/>
      <protection hidden="1"/>
    </xf>
    <xf numFmtId="43" fontId="6" fillId="0" borderId="20" xfId="3" applyFont="1" applyFill="1" applyBorder="1" applyAlignment="1" applyProtection="1">
      <alignment vertical="center"/>
      <protection hidden="1"/>
    </xf>
    <xf numFmtId="43" fontId="6" fillId="0" borderId="20" xfId="4" applyFont="1" applyBorder="1" applyProtection="1">
      <protection hidden="1"/>
    </xf>
    <xf numFmtId="43" fontId="4" fillId="0" borderId="20" xfId="4" applyFont="1" applyBorder="1" applyProtection="1">
      <protection hidden="1"/>
    </xf>
    <xf numFmtId="43" fontId="6" fillId="0" borderId="20" xfId="4" applyFont="1" applyFill="1" applyBorder="1" applyProtection="1">
      <protection hidden="1"/>
    </xf>
    <xf numFmtId="43" fontId="4" fillId="0" borderId="22" xfId="4" applyFont="1" applyBorder="1" applyProtection="1">
      <protection hidden="1"/>
    </xf>
    <xf numFmtId="0" fontId="6" fillId="0" borderId="0" xfId="0" applyFont="1" applyAlignment="1">
      <alignment vertical="center"/>
    </xf>
    <xf numFmtId="0" fontId="6" fillId="2" borderId="0" xfId="0" applyFont="1" applyFill="1" applyAlignment="1">
      <alignment horizontal="center" wrapText="1"/>
    </xf>
    <xf numFmtId="0" fontId="6" fillId="2" borderId="0" xfId="0" applyFont="1" applyFill="1" applyBorder="1" applyAlignment="1">
      <alignment horizontal="left" wrapText="1"/>
    </xf>
    <xf numFmtId="0" fontId="6" fillId="2" borderId="0" xfId="0" applyFont="1" applyFill="1" applyAlignment="1">
      <alignment wrapText="1"/>
    </xf>
    <xf numFmtId="0" fontId="6" fillId="2" borderId="15" xfId="0" applyFont="1" applyFill="1" applyBorder="1" applyAlignment="1">
      <alignment horizontal="center" wrapText="1"/>
    </xf>
    <xf numFmtId="0" fontId="4" fillId="2" borderId="14" xfId="0" applyFont="1" applyFill="1" applyBorder="1" applyAlignment="1">
      <alignment horizontal="center" wrapText="1"/>
    </xf>
    <xf numFmtId="0" fontId="11" fillId="2" borderId="23"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protection locked="0"/>
    </xf>
    <xf numFmtId="0" fontId="10" fillId="2" borderId="25"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0" fillId="2" borderId="27" xfId="0"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center"/>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6" fillId="2" borderId="1" xfId="0" applyFont="1" applyFill="1" applyBorder="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43" fontId="6" fillId="0" borderId="1" xfId="3" applyFont="1" applyBorder="1" applyAlignment="1" applyProtection="1">
      <alignment horizontal="right" vertical="center"/>
      <protection hidden="1"/>
    </xf>
    <xf numFmtId="43" fontId="4" fillId="0" borderId="1" xfId="3" applyFont="1" applyBorder="1" applyAlignment="1" applyProtection="1">
      <alignment horizontal="right" vertical="center"/>
      <protection hidden="1"/>
    </xf>
    <xf numFmtId="43" fontId="4" fillId="0" borderId="21" xfId="3" applyFont="1" applyBorder="1" applyAlignment="1" applyProtection="1">
      <alignment horizontal="right" vertical="center" wrapText="1"/>
      <protection hidden="1"/>
    </xf>
    <xf numFmtId="43" fontId="6" fillId="0" borderId="2" xfId="3" applyFont="1" applyBorder="1" applyAlignment="1" applyProtection="1">
      <alignment horizontal="right" vertical="center" wrapText="1"/>
      <protection hidden="1"/>
    </xf>
    <xf numFmtId="43" fontId="6" fillId="0" borderId="1" xfId="3" applyFont="1" applyBorder="1" applyAlignment="1" applyProtection="1">
      <alignment horizontal="right" vertical="center" wrapText="1"/>
      <protection hidden="1"/>
    </xf>
    <xf numFmtId="0" fontId="13" fillId="0" borderId="28" xfId="0" applyFont="1" applyBorder="1" applyAlignment="1">
      <alignment vertical="center" wrapText="1"/>
    </xf>
    <xf numFmtId="0" fontId="13" fillId="0" borderId="19"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4" fillId="2" borderId="0" xfId="0" applyFont="1" applyFill="1" applyAlignment="1">
      <alignment vertical="center" wrapText="1"/>
    </xf>
    <xf numFmtId="9" fontId="6" fillId="0" borderId="1" xfId="1" applyFont="1" applyFill="1" applyBorder="1" applyAlignment="1" applyProtection="1">
      <alignment horizontal="center" vertical="center"/>
      <protection locked="0"/>
    </xf>
  </cellXfs>
  <cellStyles count="8">
    <cellStyle name="Millares" xfId="4" builtinId="3"/>
    <cellStyle name="Millares [0] 2" xfId="2" xr:uid="{00000000-0005-0000-0000-000001000000}"/>
    <cellStyle name="Millares [0] 2 2" xfId="5" xr:uid="{2A6CE1CB-CB15-4A7F-81CF-8721F47DD337}"/>
    <cellStyle name="Millares 2" xfId="3" xr:uid="{00000000-0005-0000-0000-000002000000}"/>
    <cellStyle name="Millares 2 2" xfId="6" xr:uid="{522E95C4-2DF9-48A1-BCF3-248690BD1FB1}"/>
    <cellStyle name="Millares 3" xfId="7" xr:uid="{4003386D-ABC5-4B79-8F4E-35608A39517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375839</xdr:colOff>
      <xdr:row>0</xdr:row>
      <xdr:rowOff>125504</xdr:rowOff>
    </xdr:from>
    <xdr:to>
      <xdr:col>1</xdr:col>
      <xdr:colOff>553250</xdr:colOff>
      <xdr:row>5</xdr:row>
      <xdr:rowOff>38715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839" y="125504"/>
          <a:ext cx="673031" cy="7200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view="pageBreakPreview" zoomScale="70" zoomScaleNormal="70" zoomScaleSheetLayoutView="70" zoomScalePageLayoutView="55" workbookViewId="0">
      <selection activeCell="F17" sqref="F17"/>
    </sheetView>
  </sheetViews>
  <sheetFormatPr baseColWidth="10" defaultColWidth="11.44140625" defaultRowHeight="12.6" x14ac:dyDescent="0.25"/>
  <cols>
    <col min="1" max="1" width="7.33203125" style="4" customWidth="1"/>
    <col min="2" max="2" width="110.21875" style="26" customWidth="1"/>
    <col min="3" max="3" width="6.21875" style="4" customWidth="1"/>
    <col min="4" max="4" width="9.6640625" style="4" customWidth="1"/>
    <col min="5" max="5" width="15" style="4" customWidth="1"/>
    <col min="6" max="6" width="11.21875" style="4" customWidth="1"/>
    <col min="7" max="7" width="15" style="4" customWidth="1"/>
    <col min="8" max="8" width="15" style="2" customWidth="1"/>
    <col min="9" max="9" width="16" style="2" customWidth="1"/>
    <col min="10" max="10" width="17.21875" style="2" customWidth="1"/>
    <col min="11" max="11" width="21.77734375" style="2" customWidth="1"/>
    <col min="12" max="16384" width="11.44140625" style="2"/>
  </cols>
  <sheetData>
    <row r="1" spans="1:11" x14ac:dyDescent="0.25">
      <c r="A1" s="38" t="s">
        <v>34</v>
      </c>
      <c r="B1" s="38"/>
      <c r="C1" s="38"/>
      <c r="D1" s="38"/>
      <c r="E1" s="38"/>
      <c r="F1" s="38"/>
      <c r="G1" s="38"/>
      <c r="H1" s="38"/>
      <c r="I1" s="38"/>
      <c r="J1" s="38"/>
      <c r="K1" s="38"/>
    </row>
    <row r="2" spans="1:11" x14ac:dyDescent="0.25">
      <c r="A2" s="38" t="s">
        <v>35</v>
      </c>
      <c r="B2" s="38"/>
      <c r="C2" s="38"/>
      <c r="D2" s="38"/>
      <c r="E2" s="38"/>
      <c r="F2" s="38"/>
      <c r="G2" s="38"/>
      <c r="H2" s="38"/>
      <c r="I2" s="38"/>
      <c r="J2" s="38"/>
      <c r="K2" s="38"/>
    </row>
    <row r="3" spans="1:11" x14ac:dyDescent="0.25">
      <c r="A3" s="39"/>
      <c r="B3" s="39"/>
      <c r="C3" s="39"/>
      <c r="D3" s="39"/>
      <c r="E3" s="39"/>
      <c r="F3" s="39"/>
      <c r="G3" s="39"/>
      <c r="H3" s="39"/>
      <c r="I3" s="39"/>
      <c r="J3" s="39"/>
      <c r="K3" s="39"/>
    </row>
    <row r="4" spans="1:11" x14ac:dyDescent="0.25">
      <c r="A4" s="3"/>
      <c r="B4" s="24"/>
      <c r="C4" s="3"/>
      <c r="D4" s="3"/>
      <c r="E4" s="3"/>
      <c r="F4" s="3"/>
      <c r="G4" s="3"/>
      <c r="H4" s="3"/>
      <c r="I4" s="3"/>
      <c r="J4" s="3"/>
      <c r="K4" s="3"/>
    </row>
    <row r="5" spans="1:11" x14ac:dyDescent="0.25">
      <c r="A5" s="3"/>
      <c r="B5" s="24"/>
      <c r="C5" s="3"/>
      <c r="D5" s="3"/>
      <c r="E5" s="3"/>
      <c r="F5" s="3"/>
      <c r="G5" s="3"/>
      <c r="H5" s="3"/>
      <c r="I5" s="3"/>
      <c r="J5" s="3"/>
      <c r="K5" s="3"/>
    </row>
    <row r="6" spans="1:11" ht="25.5" customHeight="1" x14ac:dyDescent="0.25">
      <c r="A6" s="49" t="s">
        <v>36</v>
      </c>
      <c r="B6" s="49"/>
      <c r="D6" s="5" t="s">
        <v>19</v>
      </c>
      <c r="E6" s="50"/>
      <c r="F6" s="51"/>
      <c r="H6" s="6" t="s">
        <v>15</v>
      </c>
      <c r="I6" s="52"/>
      <c r="J6" s="53"/>
    </row>
    <row r="7" spans="1:11" ht="13.2" thickBot="1" x14ac:dyDescent="0.3">
      <c r="A7" s="7"/>
      <c r="B7" s="25"/>
      <c r="D7" s="8"/>
      <c r="E7" s="8"/>
      <c r="F7" s="8"/>
      <c r="H7" s="8"/>
      <c r="I7" s="7"/>
      <c r="J7" s="7"/>
    </row>
    <row r="8" spans="1:11" ht="13.2" customHeight="1" thickBot="1" x14ac:dyDescent="0.3">
      <c r="A8" s="43" t="s">
        <v>24</v>
      </c>
      <c r="B8" s="44"/>
      <c r="C8" s="40" t="s">
        <v>16</v>
      </c>
      <c r="D8" s="41"/>
      <c r="E8" s="41"/>
      <c r="F8" s="42"/>
      <c r="G8" s="9"/>
      <c r="H8" s="8"/>
    </row>
    <row r="9" spans="1:11" ht="13.2" customHeight="1" thickBot="1" x14ac:dyDescent="0.3">
      <c r="A9" s="45"/>
      <c r="B9" s="46"/>
      <c r="C9" s="10"/>
      <c r="D9" s="8"/>
      <c r="E9" s="8"/>
      <c r="F9" s="8"/>
      <c r="H9" s="8"/>
    </row>
    <row r="10" spans="1:11" ht="13.2" customHeight="1" thickBot="1" x14ac:dyDescent="0.3">
      <c r="A10" s="45"/>
      <c r="B10" s="46"/>
      <c r="C10" s="40" t="s">
        <v>17</v>
      </c>
      <c r="D10" s="41"/>
      <c r="E10" s="41"/>
      <c r="F10" s="42"/>
      <c r="G10" s="9"/>
      <c r="H10" s="8"/>
    </row>
    <row r="11" spans="1:11" ht="13.2" customHeight="1" thickBot="1" x14ac:dyDescent="0.3">
      <c r="A11" s="45"/>
      <c r="B11" s="46"/>
      <c r="D11" s="8"/>
      <c r="E11" s="8"/>
      <c r="F11" s="8"/>
      <c r="H11" s="8"/>
    </row>
    <row r="12" spans="1:11" ht="13.2" customHeight="1" thickBot="1" x14ac:dyDescent="0.3">
      <c r="A12" s="47"/>
      <c r="B12" s="48"/>
      <c r="C12" s="40" t="s">
        <v>20</v>
      </c>
      <c r="D12" s="41"/>
      <c r="E12" s="41"/>
      <c r="F12" s="42"/>
      <c r="G12" s="9"/>
      <c r="H12" s="8"/>
      <c r="I12" s="7"/>
      <c r="J12" s="7"/>
    </row>
    <row r="13" spans="1:11" ht="13.2" thickBot="1" x14ac:dyDescent="0.3"/>
    <row r="14" spans="1:11" s="15" customFormat="1" ht="63" customHeight="1" x14ac:dyDescent="0.3">
      <c r="A14" s="11" t="s">
        <v>25</v>
      </c>
      <c r="B14" s="12" t="s">
        <v>1</v>
      </c>
      <c r="C14" s="12" t="s">
        <v>2</v>
      </c>
      <c r="D14" s="12" t="s">
        <v>22</v>
      </c>
      <c r="E14" s="13" t="s">
        <v>3</v>
      </c>
      <c r="F14" s="13" t="s">
        <v>23</v>
      </c>
      <c r="G14" s="13" t="s">
        <v>4</v>
      </c>
      <c r="H14" s="13" t="s">
        <v>5</v>
      </c>
      <c r="I14" s="13" t="s">
        <v>6</v>
      </c>
      <c r="J14" s="13" t="s">
        <v>7</v>
      </c>
      <c r="K14" s="14" t="s">
        <v>8</v>
      </c>
    </row>
    <row r="15" spans="1:11" s="62" customFormat="1" ht="214.2" x14ac:dyDescent="0.3">
      <c r="A15" s="60">
        <v>1</v>
      </c>
      <c r="B15" s="59" t="s">
        <v>37</v>
      </c>
      <c r="C15" s="61">
        <v>1</v>
      </c>
      <c r="D15" s="61" t="s">
        <v>51</v>
      </c>
      <c r="E15" s="16"/>
      <c r="F15" s="63">
        <v>0</v>
      </c>
      <c r="G15" s="17">
        <f t="shared" ref="G15" si="0">+ROUND(E15*F15,0)</f>
        <v>0</v>
      </c>
      <c r="H15" s="17">
        <f t="shared" ref="H15" si="1">ROUND(E15+G15,0)</f>
        <v>0</v>
      </c>
      <c r="I15" s="17">
        <f t="shared" ref="I15" si="2">ROUND(E15*C15,0)</f>
        <v>0</v>
      </c>
      <c r="J15" s="17">
        <f t="shared" ref="J15" si="3">ROUND(I15*F15,0)</f>
        <v>0</v>
      </c>
      <c r="K15" s="18">
        <f>ROUND(I15+J15,0)</f>
        <v>0</v>
      </c>
    </row>
    <row r="16" spans="1:11" s="62" customFormat="1" ht="193.8" x14ac:dyDescent="0.3">
      <c r="A16" s="60">
        <v>2</v>
      </c>
      <c r="B16" s="59" t="s">
        <v>38</v>
      </c>
      <c r="C16" s="61">
        <v>1</v>
      </c>
      <c r="D16" s="61" t="s">
        <v>51</v>
      </c>
      <c r="E16" s="16"/>
      <c r="F16" s="63">
        <v>0</v>
      </c>
      <c r="G16" s="17">
        <f t="shared" ref="G16:G17" si="4">+ROUND(E16*F16,0)</f>
        <v>0</v>
      </c>
      <c r="H16" s="17">
        <f t="shared" ref="H16:H17" si="5">ROUND(E16+G16,0)</f>
        <v>0</v>
      </c>
      <c r="I16" s="17">
        <f t="shared" ref="I16:I17" si="6">ROUND(E16*C16,0)</f>
        <v>0</v>
      </c>
      <c r="J16" s="17">
        <f t="shared" ref="J16:J17" si="7">ROUND(I16*F16,0)</f>
        <v>0</v>
      </c>
      <c r="K16" s="18">
        <f>ROUND(I16+J16,0)</f>
        <v>0</v>
      </c>
    </row>
    <row r="17" spans="1:11" s="62" customFormat="1" ht="183.6" x14ac:dyDescent="0.3">
      <c r="A17" s="60">
        <v>3</v>
      </c>
      <c r="B17" s="59" t="s">
        <v>39</v>
      </c>
      <c r="C17" s="61">
        <v>1</v>
      </c>
      <c r="D17" s="61" t="s">
        <v>51</v>
      </c>
      <c r="E17" s="16"/>
      <c r="F17" s="63">
        <v>0</v>
      </c>
      <c r="G17" s="17">
        <f t="shared" si="4"/>
        <v>0</v>
      </c>
      <c r="H17" s="17">
        <f t="shared" si="5"/>
        <v>0</v>
      </c>
      <c r="I17" s="17">
        <f t="shared" si="6"/>
        <v>0</v>
      </c>
      <c r="J17" s="17">
        <f t="shared" si="7"/>
        <v>0</v>
      </c>
      <c r="K17" s="18">
        <f t="shared" ref="K17:K28" si="8">ROUND(I17+J17,0)</f>
        <v>0</v>
      </c>
    </row>
    <row r="18" spans="1:11" s="62" customFormat="1" ht="173.4" x14ac:dyDescent="0.3">
      <c r="A18" s="60">
        <v>4</v>
      </c>
      <c r="B18" s="59" t="s">
        <v>40</v>
      </c>
      <c r="C18" s="61">
        <v>1</v>
      </c>
      <c r="D18" s="61" t="s">
        <v>51</v>
      </c>
      <c r="E18" s="16"/>
      <c r="F18" s="63">
        <v>0</v>
      </c>
      <c r="G18" s="17">
        <f t="shared" ref="G18:G28" si="9">+ROUND(E18*F18,0)</f>
        <v>0</v>
      </c>
      <c r="H18" s="17">
        <f t="shared" ref="H18:H28" si="10">ROUND(E18+G18,0)</f>
        <v>0</v>
      </c>
      <c r="I18" s="17">
        <f t="shared" ref="I18:I28" si="11">ROUND(E18*C18,0)</f>
        <v>0</v>
      </c>
      <c r="J18" s="17">
        <f t="shared" ref="J18:J28" si="12">ROUND(I18*F18,0)</f>
        <v>0</v>
      </c>
      <c r="K18" s="18">
        <f t="shared" si="8"/>
        <v>0</v>
      </c>
    </row>
    <row r="19" spans="1:11" s="62" customFormat="1" ht="153" x14ac:dyDescent="0.3">
      <c r="A19" s="60">
        <v>5</v>
      </c>
      <c r="B19" s="59" t="s">
        <v>41</v>
      </c>
      <c r="C19" s="61">
        <v>1</v>
      </c>
      <c r="D19" s="61" t="s">
        <v>51</v>
      </c>
      <c r="E19" s="16"/>
      <c r="F19" s="63">
        <v>0</v>
      </c>
      <c r="G19" s="17">
        <f t="shared" si="9"/>
        <v>0</v>
      </c>
      <c r="H19" s="17">
        <f t="shared" si="10"/>
        <v>0</v>
      </c>
      <c r="I19" s="17">
        <f t="shared" si="11"/>
        <v>0</v>
      </c>
      <c r="J19" s="17">
        <f t="shared" si="12"/>
        <v>0</v>
      </c>
      <c r="K19" s="18">
        <f t="shared" si="8"/>
        <v>0</v>
      </c>
    </row>
    <row r="20" spans="1:11" s="62" customFormat="1" ht="204" x14ac:dyDescent="0.3">
      <c r="A20" s="60">
        <v>6</v>
      </c>
      <c r="B20" s="59" t="s">
        <v>42</v>
      </c>
      <c r="C20" s="61">
        <v>1</v>
      </c>
      <c r="D20" s="61" t="s">
        <v>51</v>
      </c>
      <c r="E20" s="16"/>
      <c r="F20" s="63">
        <v>0</v>
      </c>
      <c r="G20" s="17">
        <f t="shared" si="9"/>
        <v>0</v>
      </c>
      <c r="H20" s="17">
        <f t="shared" si="10"/>
        <v>0</v>
      </c>
      <c r="I20" s="17">
        <f t="shared" si="11"/>
        <v>0</v>
      </c>
      <c r="J20" s="17">
        <f t="shared" si="12"/>
        <v>0</v>
      </c>
      <c r="K20" s="18">
        <f t="shared" si="8"/>
        <v>0</v>
      </c>
    </row>
    <row r="21" spans="1:11" s="62" customFormat="1" ht="183.6" x14ac:dyDescent="0.3">
      <c r="A21" s="60">
        <v>7</v>
      </c>
      <c r="B21" s="59" t="s">
        <v>43</v>
      </c>
      <c r="C21" s="61">
        <v>1</v>
      </c>
      <c r="D21" s="61" t="s">
        <v>51</v>
      </c>
      <c r="E21" s="16"/>
      <c r="F21" s="63">
        <v>0</v>
      </c>
      <c r="G21" s="17">
        <f t="shared" si="9"/>
        <v>0</v>
      </c>
      <c r="H21" s="17">
        <f t="shared" si="10"/>
        <v>0</v>
      </c>
      <c r="I21" s="17">
        <f t="shared" si="11"/>
        <v>0</v>
      </c>
      <c r="J21" s="17">
        <f t="shared" si="12"/>
        <v>0</v>
      </c>
      <c r="K21" s="18">
        <f t="shared" si="8"/>
        <v>0</v>
      </c>
    </row>
    <row r="22" spans="1:11" s="62" customFormat="1" ht="173.4" x14ac:dyDescent="0.3">
      <c r="A22" s="60">
        <v>8</v>
      </c>
      <c r="B22" s="59" t="s">
        <v>44</v>
      </c>
      <c r="C22" s="61">
        <v>1</v>
      </c>
      <c r="D22" s="61" t="s">
        <v>51</v>
      </c>
      <c r="E22" s="16"/>
      <c r="F22" s="63">
        <v>0</v>
      </c>
      <c r="G22" s="17">
        <f t="shared" si="9"/>
        <v>0</v>
      </c>
      <c r="H22" s="17">
        <f t="shared" si="10"/>
        <v>0</v>
      </c>
      <c r="I22" s="17">
        <f t="shared" si="11"/>
        <v>0</v>
      </c>
      <c r="J22" s="17">
        <f t="shared" si="12"/>
        <v>0</v>
      </c>
      <c r="K22" s="18">
        <f t="shared" si="8"/>
        <v>0</v>
      </c>
    </row>
    <row r="23" spans="1:11" s="62" customFormat="1" ht="295.8" x14ac:dyDescent="0.3">
      <c r="A23" s="60">
        <v>9</v>
      </c>
      <c r="B23" s="59" t="s">
        <v>45</v>
      </c>
      <c r="C23" s="61">
        <v>1</v>
      </c>
      <c r="D23" s="61" t="s">
        <v>51</v>
      </c>
      <c r="E23" s="16"/>
      <c r="F23" s="63">
        <v>0</v>
      </c>
      <c r="G23" s="17">
        <f t="shared" si="9"/>
        <v>0</v>
      </c>
      <c r="H23" s="17">
        <f t="shared" si="10"/>
        <v>0</v>
      </c>
      <c r="I23" s="17">
        <f t="shared" si="11"/>
        <v>0</v>
      </c>
      <c r="J23" s="17">
        <f t="shared" si="12"/>
        <v>0</v>
      </c>
      <c r="K23" s="18">
        <f t="shared" si="8"/>
        <v>0</v>
      </c>
    </row>
    <row r="24" spans="1:11" s="62" customFormat="1" ht="204" x14ac:dyDescent="0.3">
      <c r="A24" s="60">
        <v>10</v>
      </c>
      <c r="B24" s="59" t="s">
        <v>46</v>
      </c>
      <c r="C24" s="61">
        <v>1</v>
      </c>
      <c r="D24" s="61" t="s">
        <v>51</v>
      </c>
      <c r="E24" s="16"/>
      <c r="F24" s="63">
        <v>0</v>
      </c>
      <c r="G24" s="17">
        <f t="shared" si="9"/>
        <v>0</v>
      </c>
      <c r="H24" s="17">
        <f t="shared" si="10"/>
        <v>0</v>
      </c>
      <c r="I24" s="17">
        <f t="shared" si="11"/>
        <v>0</v>
      </c>
      <c r="J24" s="17">
        <f t="shared" si="12"/>
        <v>0</v>
      </c>
      <c r="K24" s="18">
        <f t="shared" si="8"/>
        <v>0</v>
      </c>
    </row>
    <row r="25" spans="1:11" s="62" customFormat="1" ht="122.4" x14ac:dyDescent="0.3">
      <c r="A25" s="60">
        <v>11</v>
      </c>
      <c r="B25" s="59" t="s">
        <v>47</v>
      </c>
      <c r="C25" s="61">
        <v>1</v>
      </c>
      <c r="D25" s="61" t="s">
        <v>51</v>
      </c>
      <c r="E25" s="16"/>
      <c r="F25" s="63">
        <v>0</v>
      </c>
      <c r="G25" s="17">
        <f t="shared" si="9"/>
        <v>0</v>
      </c>
      <c r="H25" s="17">
        <f t="shared" si="10"/>
        <v>0</v>
      </c>
      <c r="I25" s="17">
        <f t="shared" si="11"/>
        <v>0</v>
      </c>
      <c r="J25" s="17">
        <f t="shared" si="12"/>
        <v>0</v>
      </c>
      <c r="K25" s="18">
        <f t="shared" si="8"/>
        <v>0</v>
      </c>
    </row>
    <row r="26" spans="1:11" s="62" customFormat="1" ht="173.4" x14ac:dyDescent="0.3">
      <c r="A26" s="60">
        <v>12</v>
      </c>
      <c r="B26" s="59" t="s">
        <v>48</v>
      </c>
      <c r="C26" s="61">
        <v>1</v>
      </c>
      <c r="D26" s="61" t="s">
        <v>51</v>
      </c>
      <c r="E26" s="16"/>
      <c r="F26" s="63">
        <v>0</v>
      </c>
      <c r="G26" s="17">
        <f t="shared" si="9"/>
        <v>0</v>
      </c>
      <c r="H26" s="17">
        <f t="shared" si="10"/>
        <v>0</v>
      </c>
      <c r="I26" s="17">
        <f t="shared" si="11"/>
        <v>0</v>
      </c>
      <c r="J26" s="17">
        <f t="shared" si="12"/>
        <v>0</v>
      </c>
      <c r="K26" s="18">
        <f t="shared" si="8"/>
        <v>0</v>
      </c>
    </row>
    <row r="27" spans="1:11" s="62" customFormat="1" ht="153" x14ac:dyDescent="0.3">
      <c r="A27" s="60">
        <v>13</v>
      </c>
      <c r="B27" s="59" t="s">
        <v>49</v>
      </c>
      <c r="C27" s="61">
        <v>1</v>
      </c>
      <c r="D27" s="61" t="s">
        <v>51</v>
      </c>
      <c r="E27" s="16"/>
      <c r="F27" s="63">
        <v>0</v>
      </c>
      <c r="G27" s="17">
        <f t="shared" si="9"/>
        <v>0</v>
      </c>
      <c r="H27" s="17">
        <f t="shared" si="10"/>
        <v>0</v>
      </c>
      <c r="I27" s="17">
        <f t="shared" si="11"/>
        <v>0</v>
      </c>
      <c r="J27" s="17">
        <f t="shared" si="12"/>
        <v>0</v>
      </c>
      <c r="K27" s="18">
        <f t="shared" si="8"/>
        <v>0</v>
      </c>
    </row>
    <row r="28" spans="1:11" s="62" customFormat="1" ht="224.4" x14ac:dyDescent="0.3">
      <c r="A28" s="60">
        <v>14</v>
      </c>
      <c r="B28" s="59" t="s">
        <v>50</v>
      </c>
      <c r="C28" s="61">
        <v>1</v>
      </c>
      <c r="D28" s="61" t="s">
        <v>51</v>
      </c>
      <c r="E28" s="16"/>
      <c r="F28" s="63">
        <v>0</v>
      </c>
      <c r="G28" s="17">
        <f t="shared" si="9"/>
        <v>0</v>
      </c>
      <c r="H28" s="17">
        <f t="shared" si="10"/>
        <v>0</v>
      </c>
      <c r="I28" s="17">
        <f t="shared" si="11"/>
        <v>0</v>
      </c>
      <c r="J28" s="17">
        <f t="shared" si="12"/>
        <v>0</v>
      </c>
      <c r="K28" s="18">
        <f t="shared" si="8"/>
        <v>0</v>
      </c>
    </row>
    <row r="29" spans="1:11" s="15" customFormat="1" ht="20.399999999999999" customHeight="1" x14ac:dyDescent="0.2">
      <c r="A29" s="29"/>
      <c r="B29" s="30"/>
      <c r="C29" s="30"/>
      <c r="D29" s="30"/>
      <c r="E29" s="30"/>
      <c r="F29" s="30"/>
      <c r="G29" s="31"/>
      <c r="H29" s="57" t="s">
        <v>21</v>
      </c>
      <c r="I29" s="58"/>
      <c r="J29" s="58"/>
      <c r="K29" s="19">
        <f>SUMIF(F:F,0%,I:I)</f>
        <v>0</v>
      </c>
    </row>
    <row r="30" spans="1:11" s="15" customFormat="1" ht="20.399999999999999" customHeight="1" x14ac:dyDescent="0.2">
      <c r="A30" s="32"/>
      <c r="B30" s="33"/>
      <c r="C30" s="33"/>
      <c r="D30" s="33"/>
      <c r="E30" s="33"/>
      <c r="F30" s="33"/>
      <c r="G30" s="34"/>
      <c r="H30" s="58" t="s">
        <v>9</v>
      </c>
      <c r="I30" s="58"/>
      <c r="J30" s="58"/>
      <c r="K30" s="19">
        <f>SUMIF(F:F,5%,I:I)</f>
        <v>0</v>
      </c>
    </row>
    <row r="31" spans="1:11" s="15" customFormat="1" ht="20.399999999999999" customHeight="1" x14ac:dyDescent="0.2">
      <c r="A31" s="32"/>
      <c r="B31" s="33"/>
      <c r="C31" s="33"/>
      <c r="D31" s="33"/>
      <c r="E31" s="33"/>
      <c r="F31" s="33"/>
      <c r="G31" s="34"/>
      <c r="H31" s="58" t="s">
        <v>10</v>
      </c>
      <c r="I31" s="58"/>
      <c r="J31" s="58"/>
      <c r="K31" s="19">
        <f>SUMIF(F:F,19%,I:I)</f>
        <v>0</v>
      </c>
    </row>
    <row r="32" spans="1:11" s="15" customFormat="1" ht="20.399999999999999" customHeight="1" x14ac:dyDescent="0.25">
      <c r="A32" s="32"/>
      <c r="B32" s="33"/>
      <c r="C32" s="33"/>
      <c r="D32" s="33"/>
      <c r="E32" s="33"/>
      <c r="F32" s="33"/>
      <c r="G32" s="34"/>
      <c r="H32" s="55" t="s">
        <v>6</v>
      </c>
      <c r="I32" s="55"/>
      <c r="J32" s="55"/>
      <c r="K32" s="20">
        <f>SUM(K29:K31)</f>
        <v>0</v>
      </c>
    </row>
    <row r="33" spans="1:11" s="15" customFormat="1" ht="20.399999999999999" customHeight="1" x14ac:dyDescent="0.2">
      <c r="A33" s="32"/>
      <c r="B33" s="33"/>
      <c r="C33" s="33"/>
      <c r="D33" s="33"/>
      <c r="E33" s="33"/>
      <c r="F33" s="33"/>
      <c r="G33" s="34"/>
      <c r="H33" s="54" t="s">
        <v>11</v>
      </c>
      <c r="I33" s="54"/>
      <c r="J33" s="54"/>
      <c r="K33" s="21">
        <f>ROUND(K30*5%,0)</f>
        <v>0</v>
      </c>
    </row>
    <row r="34" spans="1:11" s="15" customFormat="1" ht="20.399999999999999" customHeight="1" x14ac:dyDescent="0.2">
      <c r="A34" s="32"/>
      <c r="B34" s="33"/>
      <c r="C34" s="33"/>
      <c r="D34" s="33"/>
      <c r="E34" s="33"/>
      <c r="F34" s="33"/>
      <c r="G34" s="34"/>
      <c r="H34" s="54" t="s">
        <v>12</v>
      </c>
      <c r="I34" s="54"/>
      <c r="J34" s="54"/>
      <c r="K34" s="19">
        <f>ROUND(K31*19%,0)</f>
        <v>0</v>
      </c>
    </row>
    <row r="35" spans="1:11" s="15" customFormat="1" ht="20.399999999999999" customHeight="1" x14ac:dyDescent="0.25">
      <c r="A35" s="32"/>
      <c r="B35" s="33"/>
      <c r="C35" s="33"/>
      <c r="D35" s="33"/>
      <c r="E35" s="33"/>
      <c r="F35" s="33"/>
      <c r="G35" s="34"/>
      <c r="H35" s="55" t="s">
        <v>13</v>
      </c>
      <c r="I35" s="55"/>
      <c r="J35" s="55"/>
      <c r="K35" s="20">
        <f>SUM(K33:K34)</f>
        <v>0</v>
      </c>
    </row>
    <row r="36" spans="1:11" s="15" customFormat="1" ht="20.399999999999999" customHeight="1" thickBot="1" x14ac:dyDescent="0.3">
      <c r="A36" s="35"/>
      <c r="B36" s="36"/>
      <c r="C36" s="36"/>
      <c r="D36" s="36"/>
      <c r="E36" s="36"/>
      <c r="F36" s="36"/>
      <c r="G36" s="37"/>
      <c r="H36" s="56" t="s">
        <v>14</v>
      </c>
      <c r="I36" s="56"/>
      <c r="J36" s="56"/>
      <c r="K36" s="22">
        <f>+K32+K35</f>
        <v>0</v>
      </c>
    </row>
    <row r="41" spans="1:11" ht="13.2" thickBot="1" x14ac:dyDescent="0.3">
      <c r="B41" s="27"/>
    </row>
    <row r="42" spans="1:11" x14ac:dyDescent="0.25">
      <c r="B42" s="28" t="s">
        <v>18</v>
      </c>
    </row>
    <row r="44" spans="1:11" x14ac:dyDescent="0.25">
      <c r="A44" s="23" t="s">
        <v>0</v>
      </c>
    </row>
  </sheetData>
  <sheetProtection formatRows="0" insertRows="0" deleteRows="0"/>
  <mergeCells count="19">
    <mergeCell ref="H31:J31"/>
    <mergeCell ref="H32:J32"/>
    <mergeCell ref="H33:J33"/>
    <mergeCell ref="A29:G36"/>
    <mergeCell ref="A1:K1"/>
    <mergeCell ref="A2:K2"/>
    <mergeCell ref="A3:K3"/>
    <mergeCell ref="C8:F8"/>
    <mergeCell ref="A8:B12"/>
    <mergeCell ref="A6:B6"/>
    <mergeCell ref="C10:F10"/>
    <mergeCell ref="C12:F12"/>
    <mergeCell ref="E6:F6"/>
    <mergeCell ref="I6:J6"/>
    <mergeCell ref="H34:J34"/>
    <mergeCell ref="H35:J35"/>
    <mergeCell ref="H36:J36"/>
    <mergeCell ref="H29:J29"/>
    <mergeCell ref="H30:J30"/>
  </mergeCells>
  <phoneticPr fontId="12" type="noConversion"/>
  <dataValidations count="1">
    <dataValidation type="whole" allowBlank="1" showInputMessage="1" showErrorMessage="1" sqref="E15:E28" xr:uid="{00000000-0002-0000-0000-000000000000}">
      <formula1>0</formula1>
      <formula2>100000000</formula2>
    </dataValidation>
  </dataValidations>
  <pageMargins left="0.23622047244094491" right="0.23622047244094491" top="0.74803149606299213" bottom="0.74803149606299213" header="0.31496062992125984" footer="0.31496062992125984"/>
  <pageSetup scale="5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21"/>
  <sheetViews>
    <sheetView workbookViewId="0">
      <selection activeCell="F13" sqref="F13"/>
    </sheetView>
  </sheetViews>
  <sheetFormatPr baseColWidth="10" defaultRowHeight="14.4" x14ac:dyDescent="0.3"/>
  <cols>
    <col min="3" max="3" width="16.109375" bestFit="1" customWidth="1"/>
  </cols>
  <sheetData>
    <row r="3" spans="1:6" x14ac:dyDescent="0.3">
      <c r="B3" t="s">
        <v>27</v>
      </c>
      <c r="D3" t="s">
        <v>26</v>
      </c>
    </row>
    <row r="4" spans="1:6" x14ac:dyDescent="0.3">
      <c r="A4" t="s">
        <v>28</v>
      </c>
      <c r="B4">
        <v>63</v>
      </c>
      <c r="C4" t="s">
        <v>29</v>
      </c>
      <c r="D4">
        <v>2</v>
      </c>
    </row>
    <row r="5" spans="1:6" x14ac:dyDescent="0.3">
      <c r="B5">
        <v>5</v>
      </c>
      <c r="D5">
        <v>4</v>
      </c>
    </row>
    <row r="6" spans="1:6" x14ac:dyDescent="0.3">
      <c r="B6">
        <v>70</v>
      </c>
      <c r="D6">
        <v>1</v>
      </c>
    </row>
    <row r="7" spans="1:6" x14ac:dyDescent="0.3">
      <c r="B7">
        <v>70</v>
      </c>
      <c r="D7">
        <v>10</v>
      </c>
    </row>
    <row r="8" spans="1:6" x14ac:dyDescent="0.3">
      <c r="B8">
        <v>7</v>
      </c>
    </row>
    <row r="9" spans="1:6" x14ac:dyDescent="0.3">
      <c r="B9">
        <v>3000</v>
      </c>
    </row>
    <row r="10" spans="1:6" x14ac:dyDescent="0.3">
      <c r="B10">
        <v>3000</v>
      </c>
    </row>
    <row r="11" spans="1:6" x14ac:dyDescent="0.3">
      <c r="A11" t="s">
        <v>30</v>
      </c>
      <c r="B11">
        <v>1</v>
      </c>
      <c r="F11">
        <v>36016600</v>
      </c>
    </row>
    <row r="12" spans="1:6" x14ac:dyDescent="0.3">
      <c r="A12" t="s">
        <v>31</v>
      </c>
      <c r="B12">
        <v>97</v>
      </c>
      <c r="F12">
        <v>71889774</v>
      </c>
    </row>
    <row r="13" spans="1:6" x14ac:dyDescent="0.3">
      <c r="A13" t="s">
        <v>28</v>
      </c>
      <c r="B13">
        <v>2</v>
      </c>
      <c r="F13">
        <v>135788253</v>
      </c>
    </row>
    <row r="14" spans="1:6" x14ac:dyDescent="0.3">
      <c r="B14">
        <v>1</v>
      </c>
    </row>
    <row r="15" spans="1:6" x14ac:dyDescent="0.3">
      <c r="A15" t="s">
        <v>31</v>
      </c>
      <c r="B15">
        <v>49</v>
      </c>
    </row>
    <row r="16" spans="1:6" x14ac:dyDescent="0.3">
      <c r="B16">
        <v>41</v>
      </c>
    </row>
    <row r="17" spans="1:2" x14ac:dyDescent="0.3">
      <c r="B17">
        <v>43</v>
      </c>
    </row>
    <row r="18" spans="1:2" x14ac:dyDescent="0.3">
      <c r="A18" t="s">
        <v>32</v>
      </c>
      <c r="B18">
        <v>1</v>
      </c>
    </row>
    <row r="19" spans="1:2" x14ac:dyDescent="0.3">
      <c r="B19">
        <v>1</v>
      </c>
    </row>
    <row r="20" spans="1:2" x14ac:dyDescent="0.3">
      <c r="B20">
        <v>1</v>
      </c>
    </row>
    <row r="21" spans="1:2" x14ac:dyDescent="0.3">
      <c r="A21" t="s">
        <v>33</v>
      </c>
      <c r="B21">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D10"/>
  <sheetViews>
    <sheetView workbookViewId="0">
      <selection activeCell="D10" sqref="D10"/>
    </sheetView>
  </sheetViews>
  <sheetFormatPr baseColWidth="10" defaultRowHeight="14.4" x14ac:dyDescent="0.3"/>
  <sheetData>
    <row r="7" spans="4:4" x14ac:dyDescent="0.3">
      <c r="D7" s="1">
        <v>0</v>
      </c>
    </row>
    <row r="8" spans="4:4" x14ac:dyDescent="0.3">
      <c r="D8" s="1">
        <v>0.05</v>
      </c>
    </row>
    <row r="9" spans="4:4" x14ac:dyDescent="0.3">
      <c r="D9" s="1">
        <v>0.19</v>
      </c>
    </row>
    <row r="10" spans="4:4" x14ac:dyDescent="0.3">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2021-11-07T05:10:19Z</cp:lastPrinted>
  <dcterms:created xsi:type="dcterms:W3CDTF">2017-04-28T13:22:52Z</dcterms:created>
  <dcterms:modified xsi:type="dcterms:W3CDTF">2021-11-07T05:13:07Z</dcterms:modified>
</cp:coreProperties>
</file>