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https://d.docs.live.net/a329719466c66291/UDEC 2021/INVITACIONES/36- IMPLEMENTOS/ANEXOS A LOS TÉRMINOS/"/>
    </mc:Choice>
  </mc:AlternateContent>
  <xr:revisionPtr revIDLastSave="4" documentId="13_ncr:1_{E6A97BC5-FEAA-4F17-A66D-B60BA5699C55}" xr6:coauthVersionLast="47" xr6:coauthVersionMax="47" xr10:uidLastSave="{512B4B8A-FF15-4C34-A847-1600DDFA9567}"/>
  <bookViews>
    <workbookView xWindow="-110" yWindow="-110" windowWidth="19420" windowHeight="10420" xr2:uid="{00000000-000D-0000-FFFF-FFFF00000000}"/>
  </bookViews>
  <sheets>
    <sheet name="Hoja1" sheetId="1" r:id="rId1"/>
    <sheet name="Hoja4" sheetId="4" r:id="rId2"/>
    <sheet name="Hoja3" sheetId="3" r:id="rId3"/>
    <sheet name="Hoja2" sheetId="2" state="hidden" r:id="rId4"/>
  </sheets>
  <definedNames>
    <definedName name="_xlnm.Print_Area" localSheetId="0">Hoja1!$A$1:$L$122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I16" i="1" s="1"/>
  <c r="J16" i="1"/>
  <c r="K16" i="1" s="1"/>
  <c r="L16" i="1" s="1"/>
  <c r="H17" i="1"/>
  <c r="I17" i="1" s="1"/>
  <c r="J17" i="1"/>
  <c r="K17" i="1" s="1"/>
  <c r="L17" i="1" s="1"/>
  <c r="H18" i="1"/>
  <c r="I18" i="1" s="1"/>
  <c r="J18" i="1"/>
  <c r="K18" i="1" s="1"/>
  <c r="H19" i="1"/>
  <c r="I19" i="1" s="1"/>
  <c r="J19" i="1"/>
  <c r="H20" i="1"/>
  <c r="I20" i="1" s="1"/>
  <c r="J20" i="1"/>
  <c r="K20" i="1" s="1"/>
  <c r="L20" i="1" s="1"/>
  <c r="H21" i="1"/>
  <c r="I21" i="1" s="1"/>
  <c r="J21" i="1"/>
  <c r="K21" i="1" s="1"/>
  <c r="L21" i="1" s="1"/>
  <c r="H22" i="1"/>
  <c r="I22" i="1" s="1"/>
  <c r="J22" i="1"/>
  <c r="K22" i="1" s="1"/>
  <c r="H23" i="1"/>
  <c r="I23" i="1" s="1"/>
  <c r="J23" i="1"/>
  <c r="K23" i="1" s="1"/>
  <c r="H24" i="1"/>
  <c r="I24" i="1" s="1"/>
  <c r="J24" i="1"/>
  <c r="K24" i="1" s="1"/>
  <c r="L24" i="1" s="1"/>
  <c r="H25" i="1"/>
  <c r="I25" i="1" s="1"/>
  <c r="J25" i="1"/>
  <c r="K25" i="1" s="1"/>
  <c r="L25" i="1" s="1"/>
  <c r="H26" i="1"/>
  <c r="I26" i="1" s="1"/>
  <c r="J26" i="1"/>
  <c r="K26" i="1" s="1"/>
  <c r="H27" i="1"/>
  <c r="I27" i="1" s="1"/>
  <c r="J27" i="1"/>
  <c r="K27" i="1" s="1"/>
  <c r="H28" i="1"/>
  <c r="I28" i="1" s="1"/>
  <c r="J28" i="1"/>
  <c r="K28" i="1" s="1"/>
  <c r="L28" i="1" s="1"/>
  <c r="H29" i="1"/>
  <c r="I29" i="1"/>
  <c r="J29" i="1"/>
  <c r="K29" i="1" s="1"/>
  <c r="L29" i="1" s="1"/>
  <c r="H30" i="1"/>
  <c r="I30" i="1" s="1"/>
  <c r="J30" i="1"/>
  <c r="K30" i="1" s="1"/>
  <c r="H31" i="1"/>
  <c r="I31" i="1" s="1"/>
  <c r="J31" i="1"/>
  <c r="K31" i="1" s="1"/>
  <c r="H32" i="1"/>
  <c r="I32" i="1" s="1"/>
  <c r="J32" i="1"/>
  <c r="K32" i="1" s="1"/>
  <c r="L32" i="1" s="1"/>
  <c r="H33" i="1"/>
  <c r="I33" i="1" s="1"/>
  <c r="J33" i="1"/>
  <c r="K33" i="1" s="1"/>
  <c r="L33" i="1" s="1"/>
  <c r="H34" i="1"/>
  <c r="I34" i="1" s="1"/>
  <c r="J34" i="1"/>
  <c r="K34" i="1" s="1"/>
  <c r="H35" i="1"/>
  <c r="I35" i="1"/>
  <c r="J35" i="1"/>
  <c r="H36" i="1"/>
  <c r="I36" i="1" s="1"/>
  <c r="J36" i="1"/>
  <c r="K36" i="1" s="1"/>
  <c r="L36" i="1" s="1"/>
  <c r="H37" i="1"/>
  <c r="I37" i="1"/>
  <c r="J37" i="1"/>
  <c r="K37" i="1" s="1"/>
  <c r="L37" i="1" s="1"/>
  <c r="H38" i="1"/>
  <c r="I38" i="1" s="1"/>
  <c r="J38" i="1"/>
  <c r="K38" i="1" s="1"/>
  <c r="H39" i="1"/>
  <c r="I39" i="1" s="1"/>
  <c r="J39" i="1"/>
  <c r="K39" i="1" s="1"/>
  <c r="H40" i="1"/>
  <c r="I40" i="1" s="1"/>
  <c r="J40" i="1"/>
  <c r="K40" i="1" s="1"/>
  <c r="L40" i="1" s="1"/>
  <c r="H41" i="1"/>
  <c r="I41" i="1" s="1"/>
  <c r="J41" i="1"/>
  <c r="K41" i="1" s="1"/>
  <c r="L41" i="1" s="1"/>
  <c r="H42" i="1"/>
  <c r="I42" i="1" s="1"/>
  <c r="J42" i="1"/>
  <c r="K42" i="1" s="1"/>
  <c r="H43" i="1"/>
  <c r="I43" i="1"/>
  <c r="J43" i="1"/>
  <c r="H44" i="1"/>
  <c r="I44" i="1" s="1"/>
  <c r="J44" i="1"/>
  <c r="K44" i="1" s="1"/>
  <c r="L44" i="1" s="1"/>
  <c r="H45" i="1"/>
  <c r="I45" i="1" s="1"/>
  <c r="J45" i="1"/>
  <c r="K45" i="1"/>
  <c r="L45" i="1" s="1"/>
  <c r="H46" i="1"/>
  <c r="I46" i="1" s="1"/>
  <c r="J46" i="1"/>
  <c r="K46" i="1" s="1"/>
  <c r="H47" i="1"/>
  <c r="I47" i="1" s="1"/>
  <c r="J47" i="1"/>
  <c r="K47" i="1" s="1"/>
  <c r="H48" i="1"/>
  <c r="I48" i="1" s="1"/>
  <c r="J48" i="1"/>
  <c r="K48" i="1" s="1"/>
  <c r="L48" i="1" s="1"/>
  <c r="H49" i="1"/>
  <c r="I49" i="1" s="1"/>
  <c r="J49" i="1"/>
  <c r="K49" i="1" s="1"/>
  <c r="L49" i="1" s="1"/>
  <c r="H50" i="1"/>
  <c r="I50" i="1" s="1"/>
  <c r="J50" i="1"/>
  <c r="K50" i="1" s="1"/>
  <c r="H51" i="1"/>
  <c r="I51" i="1" s="1"/>
  <c r="J51" i="1"/>
  <c r="K51" i="1" s="1"/>
  <c r="H52" i="1"/>
  <c r="I52" i="1" s="1"/>
  <c r="J52" i="1"/>
  <c r="K52" i="1" s="1"/>
  <c r="L52" i="1" s="1"/>
  <c r="H53" i="1"/>
  <c r="I53" i="1"/>
  <c r="J53" i="1"/>
  <c r="K53" i="1"/>
  <c r="L53" i="1" s="1"/>
  <c r="H54" i="1"/>
  <c r="I54" i="1" s="1"/>
  <c r="J54" i="1"/>
  <c r="K54" i="1" s="1"/>
  <c r="H55" i="1"/>
  <c r="I55" i="1" s="1"/>
  <c r="J55" i="1"/>
  <c r="K55" i="1"/>
  <c r="H56" i="1"/>
  <c r="I56" i="1" s="1"/>
  <c r="J56" i="1"/>
  <c r="K56" i="1" s="1"/>
  <c r="L56" i="1" s="1"/>
  <c r="H57" i="1"/>
  <c r="I57" i="1" s="1"/>
  <c r="J57" i="1"/>
  <c r="K57" i="1" s="1"/>
  <c r="L57" i="1" s="1"/>
  <c r="H58" i="1"/>
  <c r="I58" i="1" s="1"/>
  <c r="J58" i="1"/>
  <c r="K58" i="1" s="1"/>
  <c r="H59" i="1"/>
  <c r="I59" i="1"/>
  <c r="J59" i="1"/>
  <c r="H60" i="1"/>
  <c r="I60" i="1" s="1"/>
  <c r="J60" i="1"/>
  <c r="K60" i="1" s="1"/>
  <c r="L60" i="1" s="1"/>
  <c r="H61" i="1"/>
  <c r="I61" i="1" s="1"/>
  <c r="J61" i="1"/>
  <c r="K61" i="1"/>
  <c r="L61" i="1" s="1"/>
  <c r="H62" i="1"/>
  <c r="I62" i="1" s="1"/>
  <c r="J62" i="1"/>
  <c r="K62" i="1" s="1"/>
  <c r="H63" i="1"/>
  <c r="I63" i="1" s="1"/>
  <c r="J63" i="1"/>
  <c r="K63" i="1" s="1"/>
  <c r="H64" i="1"/>
  <c r="I64" i="1" s="1"/>
  <c r="J64" i="1"/>
  <c r="K64" i="1" s="1"/>
  <c r="L64" i="1" s="1"/>
  <c r="H65" i="1"/>
  <c r="I65" i="1" s="1"/>
  <c r="J65" i="1"/>
  <c r="K65" i="1" s="1"/>
  <c r="L65" i="1" s="1"/>
  <c r="H66" i="1"/>
  <c r="I66" i="1" s="1"/>
  <c r="J66" i="1"/>
  <c r="K66" i="1" s="1"/>
  <c r="H67" i="1"/>
  <c r="I67" i="1" s="1"/>
  <c r="J67" i="1"/>
  <c r="H68" i="1"/>
  <c r="I68" i="1" s="1"/>
  <c r="J68" i="1"/>
  <c r="K68" i="1" s="1"/>
  <c r="L68" i="1" s="1"/>
  <c r="H69" i="1"/>
  <c r="I69" i="1"/>
  <c r="J69" i="1"/>
  <c r="K69" i="1"/>
  <c r="L69" i="1" s="1"/>
  <c r="H70" i="1"/>
  <c r="I70" i="1" s="1"/>
  <c r="J70" i="1"/>
  <c r="K70" i="1" s="1"/>
  <c r="H71" i="1"/>
  <c r="I71" i="1" s="1"/>
  <c r="J71" i="1"/>
  <c r="K71" i="1"/>
  <c r="H72" i="1"/>
  <c r="I72" i="1" s="1"/>
  <c r="J72" i="1"/>
  <c r="K72" i="1" s="1"/>
  <c r="L72" i="1" s="1"/>
  <c r="H73" i="1"/>
  <c r="I73" i="1" s="1"/>
  <c r="J73" i="1"/>
  <c r="K73" i="1" s="1"/>
  <c r="L73" i="1" s="1"/>
  <c r="H74" i="1"/>
  <c r="I74" i="1" s="1"/>
  <c r="J74" i="1"/>
  <c r="K74" i="1" s="1"/>
  <c r="H75" i="1"/>
  <c r="I75" i="1"/>
  <c r="J75" i="1"/>
  <c r="H76" i="1"/>
  <c r="I76" i="1" s="1"/>
  <c r="J76" i="1"/>
  <c r="K76" i="1" s="1"/>
  <c r="L76" i="1" s="1"/>
  <c r="H77" i="1"/>
  <c r="I77" i="1" s="1"/>
  <c r="J77" i="1"/>
  <c r="K77" i="1"/>
  <c r="L77" i="1" s="1"/>
  <c r="H78" i="1"/>
  <c r="I78" i="1" s="1"/>
  <c r="J78" i="1"/>
  <c r="K78" i="1" s="1"/>
  <c r="H79" i="1"/>
  <c r="I79" i="1" s="1"/>
  <c r="J79" i="1"/>
  <c r="K79" i="1" s="1"/>
  <c r="H80" i="1"/>
  <c r="I80" i="1" s="1"/>
  <c r="J80" i="1"/>
  <c r="K80" i="1" s="1"/>
  <c r="L80" i="1" s="1"/>
  <c r="H81" i="1"/>
  <c r="I81" i="1" s="1"/>
  <c r="J81" i="1"/>
  <c r="K81" i="1" s="1"/>
  <c r="L81" i="1" s="1"/>
  <c r="H82" i="1"/>
  <c r="I82" i="1" s="1"/>
  <c r="J82" i="1"/>
  <c r="K82" i="1" s="1"/>
  <c r="H83" i="1"/>
  <c r="I83" i="1" s="1"/>
  <c r="J83" i="1"/>
  <c r="H84" i="1"/>
  <c r="I84" i="1" s="1"/>
  <c r="J84" i="1"/>
  <c r="K84" i="1" s="1"/>
  <c r="L84" i="1" s="1"/>
  <c r="H85" i="1"/>
  <c r="I85" i="1"/>
  <c r="J85" i="1"/>
  <c r="K85" i="1"/>
  <c r="L85" i="1" s="1"/>
  <c r="H86" i="1"/>
  <c r="I86" i="1" s="1"/>
  <c r="J86" i="1"/>
  <c r="K86" i="1" s="1"/>
  <c r="H87" i="1"/>
  <c r="I87" i="1" s="1"/>
  <c r="J87" i="1"/>
  <c r="K87" i="1"/>
  <c r="H88" i="1"/>
  <c r="I88" i="1" s="1"/>
  <c r="J88" i="1"/>
  <c r="K88" i="1" s="1"/>
  <c r="L88" i="1" s="1"/>
  <c r="H89" i="1"/>
  <c r="I89" i="1" s="1"/>
  <c r="J89" i="1"/>
  <c r="K89" i="1" s="1"/>
  <c r="L89" i="1" s="1"/>
  <c r="H90" i="1"/>
  <c r="I90" i="1" s="1"/>
  <c r="J90" i="1"/>
  <c r="K90" i="1" s="1"/>
  <c r="H91" i="1"/>
  <c r="I91" i="1"/>
  <c r="J91" i="1"/>
  <c r="H92" i="1"/>
  <c r="I92" i="1" s="1"/>
  <c r="J92" i="1"/>
  <c r="K92" i="1" s="1"/>
  <c r="L92" i="1" s="1"/>
  <c r="H93" i="1"/>
  <c r="I93" i="1"/>
  <c r="J93" i="1"/>
  <c r="K93" i="1"/>
  <c r="L93" i="1" s="1"/>
  <c r="H94" i="1"/>
  <c r="I94" i="1" s="1"/>
  <c r="J94" i="1"/>
  <c r="K94" i="1" s="1"/>
  <c r="H95" i="1"/>
  <c r="I95" i="1" s="1"/>
  <c r="J95" i="1"/>
  <c r="K95" i="1" s="1"/>
  <c r="H96" i="1"/>
  <c r="I96" i="1" s="1"/>
  <c r="J96" i="1"/>
  <c r="K96" i="1" s="1"/>
  <c r="L96" i="1" s="1"/>
  <c r="H97" i="1"/>
  <c r="I97" i="1" s="1"/>
  <c r="J97" i="1"/>
  <c r="K97" i="1" s="1"/>
  <c r="L97" i="1" s="1"/>
  <c r="H98" i="1"/>
  <c r="I98" i="1" s="1"/>
  <c r="J98" i="1"/>
  <c r="K98" i="1" s="1"/>
  <c r="H99" i="1"/>
  <c r="I99" i="1" s="1"/>
  <c r="J99" i="1"/>
  <c r="K99" i="1" s="1"/>
  <c r="H100" i="1"/>
  <c r="I100" i="1" s="1"/>
  <c r="J100" i="1"/>
  <c r="K100" i="1" s="1"/>
  <c r="L100" i="1" s="1"/>
  <c r="H101" i="1"/>
  <c r="I101" i="1"/>
  <c r="J101" i="1"/>
  <c r="K101" i="1"/>
  <c r="L101" i="1" s="1"/>
  <c r="H102" i="1"/>
  <c r="I102" i="1" s="1"/>
  <c r="J102" i="1"/>
  <c r="K102" i="1" s="1"/>
  <c r="H103" i="1"/>
  <c r="I103" i="1" s="1"/>
  <c r="J103" i="1"/>
  <c r="K103" i="1"/>
  <c r="H104" i="1"/>
  <c r="I104" i="1" s="1"/>
  <c r="J104" i="1"/>
  <c r="K104" i="1" s="1"/>
  <c r="L104" i="1" s="1"/>
  <c r="H105" i="1"/>
  <c r="I105" i="1" s="1"/>
  <c r="J105" i="1"/>
  <c r="K105" i="1" s="1"/>
  <c r="L105" i="1" s="1"/>
  <c r="H106" i="1"/>
  <c r="I106" i="1" s="1"/>
  <c r="J106" i="1"/>
  <c r="K106" i="1" s="1"/>
  <c r="L103" i="1" l="1"/>
  <c r="L95" i="1"/>
  <c r="L87" i="1"/>
  <c r="L79" i="1"/>
  <c r="L71" i="1"/>
  <c r="L63" i="1"/>
  <c r="L55" i="1"/>
  <c r="L47" i="1"/>
  <c r="L39" i="1"/>
  <c r="L31" i="1"/>
  <c r="L23" i="1"/>
  <c r="L35" i="1"/>
  <c r="K91" i="1"/>
  <c r="L91" i="1" s="1"/>
  <c r="K83" i="1"/>
  <c r="L83" i="1" s="1"/>
  <c r="K75" i="1"/>
  <c r="L75" i="1" s="1"/>
  <c r="K67" i="1"/>
  <c r="L67" i="1" s="1"/>
  <c r="K59" i="1"/>
  <c r="L59" i="1" s="1"/>
  <c r="K43" i="1"/>
  <c r="L43" i="1" s="1"/>
  <c r="K35" i="1"/>
  <c r="K19" i="1"/>
  <c r="L19" i="1" s="1"/>
  <c r="L51" i="1"/>
  <c r="L99" i="1"/>
  <c r="L27" i="1"/>
  <c r="L106" i="1"/>
  <c r="L102" i="1"/>
  <c r="L98" i="1"/>
  <c r="L94" i="1"/>
  <c r="L90" i="1"/>
  <c r="L86" i="1"/>
  <c r="L82" i="1"/>
  <c r="L78" i="1"/>
  <c r="L74" i="1"/>
  <c r="L70" i="1"/>
  <c r="L66" i="1"/>
  <c r="L62" i="1"/>
  <c r="L58" i="1"/>
  <c r="L54" i="1"/>
  <c r="L50" i="1"/>
  <c r="L46" i="1"/>
  <c r="L42" i="1"/>
  <c r="L38" i="1"/>
  <c r="L34" i="1"/>
  <c r="L30" i="1"/>
  <c r="L26" i="1"/>
  <c r="L22" i="1"/>
  <c r="L18" i="1"/>
  <c r="H15" i="1" l="1"/>
  <c r="I15" i="1" s="1"/>
  <c r="J15" i="1"/>
  <c r="K15" i="1" s="1"/>
  <c r="L15" i="1" l="1"/>
  <c r="L108" i="1"/>
  <c r="L107" i="1" l="1"/>
  <c r="L111" i="1" l="1"/>
  <c r="L109" i="1" l="1"/>
  <c r="L112" i="1" s="1"/>
  <c r="L113" i="1" l="1"/>
  <c r="L110" i="1"/>
  <c r="L1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 CASTILLO</author>
  </authors>
  <commentList>
    <comment ref="H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NO RESPONSABLES DE IVA VERIFICAR LOS REQUISITOS ESTABLECIDOS POR LA NORMA ANUALMENTE. ANUALMENTE.(EN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RESPONSABLES DE IVA VERIFICAR LOS REQUISITOS ESTABLECIDOS POR LA NORMA ANUALMENTE. 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<sst xmlns="http://schemas.openxmlformats.org/spreadsheetml/2006/main" count="242" uniqueCount="158">
  <si>
    <t>Código Serie Documental (Ver Tabla de Retención Documental).</t>
  </si>
  <si>
    <t>ESPECIFICACIONES TÉCNICAS DE LOS BIENES Y/O SERVICIOS REQUERIDOS</t>
  </si>
  <si>
    <t xml:space="preserve">CANTIDAD </t>
  </si>
  <si>
    <t>VALOR UNITARIO</t>
  </si>
  <si>
    <t xml:space="preserve">VALOR  IVA </t>
  </si>
  <si>
    <t xml:space="preserve">VALOR TOTAL UNITARIO </t>
  </si>
  <si>
    <t>SUBTOTAL</t>
  </si>
  <si>
    <t>IVA</t>
  </si>
  <si>
    <t>TOTAL</t>
  </si>
  <si>
    <t>VALOR GRAVADO IVA 5%</t>
  </si>
  <si>
    <t>VALOR GRAVADO IVA 19%</t>
  </si>
  <si>
    <t>IVA 5%</t>
  </si>
  <si>
    <t>IVA 19 %</t>
  </si>
  <si>
    <t xml:space="preserve">TOTAL IVA </t>
  </si>
  <si>
    <t>TOTAL OFERTA</t>
  </si>
  <si>
    <t>NIT. Y/O C.C.</t>
  </si>
  <si>
    <t>PERSONAS NATURALES  NO RESPONSABLES DE IVA</t>
  </si>
  <si>
    <t>PERSONAS NATURALES  RESPONSABLES DE IVA</t>
  </si>
  <si>
    <t xml:space="preserve">FIRMA REPRESENTANTE LEGAL Y/O PERSONA NATURAL </t>
  </si>
  <si>
    <t xml:space="preserve">COTIZANTE: </t>
  </si>
  <si>
    <t>PERSONAS JURÍDICAS</t>
  </si>
  <si>
    <t>VALOR NO GRAVADO (TARIFA 0)</t>
  </si>
  <si>
    <t>UNIDAD DE MEDIDA</t>
  </si>
  <si>
    <t xml:space="preserve">PORCENTAJE DE IVA </t>
  </si>
  <si>
    <t>TIPO DE CONTRIBUYENTE
 (Seleccione una de las siguientes opciones)</t>
  </si>
  <si>
    <t xml:space="preserve">ÍTEM </t>
  </si>
  <si>
    <t>bienes</t>
  </si>
  <si>
    <t>servicios</t>
  </si>
  <si>
    <t>acces point</t>
  </si>
  <si>
    <t>dispositivos de red</t>
  </si>
  <si>
    <t>adecuación de un cd</t>
  </si>
  <si>
    <t>cableado estructurado</t>
  </si>
  <si>
    <t>mantenimiento</t>
  </si>
  <si>
    <t>instalacion</t>
  </si>
  <si>
    <t>Anexo 3</t>
  </si>
  <si>
    <t>PROPUESTA ECONÓMICA</t>
  </si>
  <si>
    <r>
      <rPr>
        <b/>
        <sz val="13"/>
        <color theme="1"/>
        <rFont val="Arial"/>
        <family val="2"/>
      </rPr>
      <t xml:space="preserve">FECHA DE ELABORACIÓN:   </t>
    </r>
    <r>
      <rPr>
        <sz val="13"/>
        <color theme="1"/>
        <rFont val="Arial"/>
        <family val="2"/>
      </rPr>
      <t xml:space="preserve">  </t>
    </r>
    <r>
      <rPr>
        <sz val="13"/>
        <color theme="0" tint="-0.34998626667073579"/>
        <rFont val="Arial"/>
        <family val="2"/>
      </rPr>
      <t xml:space="preserve"> AÑO   /   MES   /   DÍA</t>
    </r>
  </si>
  <si>
    <t>UNIDAD</t>
  </si>
  <si>
    <t>Cámara 4 MP IR Fixed Dome Network
- Image Sensor: 1/3" Progressive Scan CMOS
- Min. Illumination: Color: 0.01 Lux @ (F1.2, AGC ON), 0.018
Lux @ (F1.6, AGC ON), 0 Lux with IR
- Shutter Speed: 1/3 s to 1/100,000 s
- Digital Noise Reduction: 3D DNR
- WDR: 120dB
- Focal length: 2.8/4/6/8 mm
- Aperture: F1.6
- IR Range: Up to 40 m
- Video Compression: Main stream: H.265/H.264, Sub- stream: H.265/H.264/MJPEG,  Third stream: H.265/H.264
- Audio Compression (-S): G.711/ G.722.1/ G.726/ MP2L2/ PCM
- Max. Resolution: 2688 × 1520 @30fps
- Alarm Trigger Motion detection, video tampering, network disconnected, IP address conflict, illegal login, HDD full, HDD error
- Protocols TCP/IP, ICMP, HTTP, HTTPS, FTP, DHCP, DNS, DDNS, RTP, RTSP, RTCP, PPPoE, NTP, UPnP™, SMTP, SNMP, IGMP, 802.1X, QoS, IPv6, Bonjour
- Network Storage Support Micro SD/SDHC/SDXC card
(128G), local storage and NAS (NFS,SMB/CIFS), ANR
- Power Supply 12 VDC ± 25%,  5.5 mm coaxial power plug
PoE (802.3af, class 3)
- Protection Level IP67, IK10</t>
  </si>
  <si>
    <t>Soporte de pared para cámaras.
- Características: Adecuado para montaje en esquina de pared con domo Speed
- Materiales: Aluminum alloy &amp; Steel
- Dimensiones: 176.8×194×417.8mm
- Peso: 2809g</t>
  </si>
  <si>
    <t>POE, 60W, para cámaras.
- Input Current: 2A
- Output Voltage Range: 54V~57V
- Output Power 60W
- Pass Through Data Rates: 10/100/1000 Mbps
- Ports: Two 10/100/1000M adaptive RJ45 ports, one is
DATA/IN, another is PoE/DATA
- Base Function: Compliance to IEEE 802.3 at/af Standard for PD
- Protection Methods: Output Over Current Protection, Short
Circuit Protection
- Dimension: 185mm*70.8mm*37mm  (L*W*H)</t>
  </si>
  <si>
    <t>Cámara tipo Domo PTZ, PoE, 2MP, 32x (Network Speed
Dome)
- Image Sensor: 1/2.8" progressive scan CMOS
- Min. Illuminacion: Color: 0.005 Lux @(F1.6, AGC ON), B/W:
0.001Lux @(F1.6, AGC ON)
- Dia y noche: IR Cut Filter
- Video Compression: Main Stream: H.265+/H.265/H.264+/H.264, Sub-stream: H.265/H.264/MJPEG,  Third Stream: H.265/H.264/MJPEG
- Video Bitrate: 32 Kbps to 16384 Kbps
- Audio Compression: G.711alaw/ G.711ulaw/ G.722.1/ G.726/ MP2L2/PCM
- Basic Event: Motion Detection, Alarm Input, Alarm Output, Video Tampering Detection, Exception
- Smart Event: Face Detection, Intrusion Detection, Line Crossing Detection, Region Entrance Detection, Region Exiting Detection, Object Removal Detection, Unattended Baggage Detection
- Max. Resolution: 1920 × 1080
- Protocolos: IPv4/IPv6, HTTP, HTTPS, 802.1x, Qos, FTP, SMTP, UPnP, SNMP, DNS, DDNS, NTP, RTSP, RTCP, RTP, TCP/IP, UDP, IGMP, ICMP, DHCP, PPPoE, Bonjour
- Network Storage Built-in memory card slot, support Micro SD/SDHC/SDXC, up to 256 GB; NAS (NPS, SMB/ CIPS), ANR
- Power: 24 VAC and Hi-PoE Max.: 22 W
- Protection Level: IP66 Standard, IK10, TVS 4000V Lightning Protection, Surge Protection and Voltage Transient Protection</t>
  </si>
  <si>
    <t>Cámara - 6 MP IR Varifocal Bullet Network Camera
- Image Sensor: 1/2.9" Progressive Scan CMOS
- Min. Illumination: Color: 0.01 Lux @ (F1.2, AGC ON), 0.018
Lux @ (F1.6, AGC ON), 0 Lux with IR
- Shutter Speed: 1/3 s to 1/100,000 s
- Digital Noise Reduction: 3D DNR
- WDR: 120dB
- 3-Axis Adjustment: Pan: 0°to 355°, tilt: 0°to 90°, rotate: 0°to
355°
- Focal Length: 2.8 to 12 mm
- Lens Type: Motorized
- Aperture: F1.6
- IR Range: Up to 50 m
- Video Compression: Main stream: H.265/H.264, Sub- stream: H.265/H.264/MJPEG,  Third stream: H.265/H.264
- Max. Resolution: 3072 × 2048
- Protocols: TCP/IP, ICMP, HTTP, HTTPS, FTP, DHCP, DNS, DDNS, RTP, RTSP, RTCP, PPPoE, NTP, UPnP, SMTP, SNMP, IGMP, 802.1X, QoS, IPv6, Bonjour
- Network Storage Support Micro SD/SDHC/SDXC card
(128G), local storage and NAS (NFS,SMB/CIFS), ANR
- Alarm Trigger Motion detection, video tampering, network disconnected, IP address conflict, illegal login, HDD full, HDD error
- Protection Level: IP67
- Power Supply: 12 VDC ± 25%, PoE (802.3at, class 4),  5.5 mm coaxial power plug
- Power Consumption and Current: 12 VDC, 1.2A, max.
14.5W PoE (802.3at, 42.5V to 57V), 0.5A to 0.3A, max. 18W</t>
  </si>
  <si>
    <t>Network keyboard 7” resistive touchscreen, preview, PTZ
and TV wall control, 4-axis joystick
- Format: H.264, H.265, MPEG4
- Performance: 4@1080p
- Screen división: Single screen
- Display: 7" TFT LCD at 1024 × 600 resolution
- Joystick: 4D joystick
- Audio: 1 video input and 1 video output of 3.5 mm audio jack. Supports two-way audio
- Video: Not supported
- USB: 1 × USB 2.0 interface
- Serial port: 1 × RS-232, 1 × RS-485
Network: 1 × 100M/1000M self-adaptive network interface
- System: Linux
- Dimensions: (L × W × H) 435 × 193 × 110 mm (17.1" × 7.6"
× 4.3")
- Weight: 2 KG (4.4 lb)
- Working temperatura: -10 °C to +55 °C (14 °F to 131 °F)
- Working Humidity: 10¿ to 90¿
- Power supply: 12 VDC
- Consumption:  15 W</t>
  </si>
  <si>
    <t>NVR 32ch para cámaras digitales
- IP video input: 32ch
- Incoming bandwidth: 320 Mbps, or 200 Mbps (when RAID
is enabled)
- Outgoing bandwidth: 256 Mbps, or 200 Mbps (when RAID
is enabled)
- Recording resolution: 12 MP/8 MP/6 MP/5 MP/4 MP/3 MP/
1080p/ UXGA/ 720p/ VGA/ 4CIF/ DCIF/ 2CIF/ CIF/QCIF
- VGA1 /HDMI1 output resolution: VGA1: 2K (2560 ×
1440)/60Hz, 1920 ×    1080/60Hz, 1280 × 1024/60Hz, 1280 ×
720/60Hz, 1024 × 768/60Hz; HDMI1: 4K (3840 ×
2160)/60Hz, 4K (3840 × 2160) /30Hz, 2K (2560 ×
1440)/60Hz, 1920 × 1080/60Hz, 1600 × 1200/60Hz, 1280 ×
1024/60Hz, 1280 × 720/60Hz, 1024 × 768/60Hz
- VGA2 /HDMI2 output resolution: 1920 × 1080/60Hz, 1280 ×
1024/60Hz, 1280 × 720/60Hz, 1024 × 768/60Hz
- Decoding format: H.265/ H.265+/ H.264/ H.264+/ MPEG4
- Live view/Playback resolution: 12 MP/8 MP/6 MP/5 MP/4
MP/3 MP/ 1080p/ UXGA/ 720p/ VGA/4CIF/DCIF /2CIF/ CIF/ QCIF
- Network protocols: TCP/IP, DHCP, HIK Cloud P2P, DNS, DDNS, NTP, SADP, SMTP, NFS, iSCSI, UPnP™, HTTPS
- SATA: 16 SATA interfaces
- eSATA: 1 eSATA interface
- Capacity: Up to 6TB capacity for each HDD
- Network Disk: Up to 8 Network disks (NAS or iSCSI)
- Array type: RAID0, RAID1, RAID5, RAID6, RAID10
- Two-way audio: 1-ch, RCA (2.0 Vp-p, 1 k )
- Network interface: 2, RJ-45 10/100/1000 Mbps self- adaptive Ethernet interface
- Serial interface: RS-232; RS-485; Keyboard
- USB interface: Front panel: 2 × USB 2.0; Rear panel: 1 × USB 3.0
- Power supply: 100 to 240 VAC, 50 to 60 Hz
- Max. Power: 300 W
- Chassis: 19-inch rack-mounted 3U chassis
- Dimensions: (W × D × H) 445 × 496 × 146 mm (17.5" ×
19.5" × 5.7")
- Working temperatura: -10 to +55° C (+14 to +131° F)
- Working humidity: 10 to 90 %</t>
  </si>
  <si>
    <t>Disco Duro HDD Optimizados para los sistemas de vigilancia
NVR-DVR.
- Capacidad: 8TB
- Interfaz: SATA 6Gb/s
- Factor De Forma: 3,5"
- RPM: 7200rpm
- Caché: 256MB
- Ciclos de carga / descarga: 600.000
- Errores de lectura no recuperables por bits leídos: 1 en
1015
- Requisitos promedio de energia: Lectura escritura: 8.6W, Inactivo: 7.4W, Espera y suspensión: 0.4W</t>
  </si>
  <si>
    <t>Licencia para 16Ch para el NVR - Video Surveillance Base package - Including prerequisites for channel expanding, all fundamental features of video surveillance system and 16 cameras manageable. Supported:2 years free SUP,Main/Auxiliary Storage,Alarm Management,Google  Map,Evidence Management, Running on Virtual Machine,
100 Users Logged In Simultaneously,Heath Monitoring/History Maintemance Data, Client Operation (e.g.Visual Tracking, Custom Window Division),etc.</t>
  </si>
  <si>
    <t>Licencia para agregar 1 canal adiciona de video, para el NVR</t>
  </si>
  <si>
    <t>Switch PoE + Fuente de 680W + Modulo de 4 port SFP+
- Puertos y ranuras I/O: 20 Autosensing
10/100/1000 ports (IEEE802.3 Type 10BASE-T, IEEE 802.3u
Type 100BASETX, IEEE 802.3ab Type 1000Base-T IEEE
802.3at PoE+); Duplex: 10BASE¿T/100BASE-TX:half or full;1000BASE-T:full only - 4 puertos Combo
10/100/1000BASE-T o 100/ 1000Mbps SFP
- Memoria y Procesador: Dual Core ARM Cortex A9 @ 1016
MHz, 1 GB DDR3 SDRAM, Paquete Buffer Tamaño: 12.38
MB 4.5MB Ingress/7.875MB Egress, 4GB eMMC
- Latencia a 10 Gbps: &lt; 98.5us (FIFO paquetes de 64 bytes)
- Latencia a 100 Gbps: &lt;11.8us (FIFO paquetes de 64 bytes)
- Latencia a 1000 Mbps: &lt; 3.1us (FIFO paquetes de 64 bytes)
- Latencia a 10 Gbps: &lt;3.4us (FIFO paquetes de 64 bytes)
- Throughput: 95.2 Mpps
- Rendimiento de Stacking: 100 Gbps
- Capacidad de Switching: 128 Gbps
- Capacidad de Switching (incluyendo Stacking): 228Gbps
- Frecuencia: 50/60Hz
- Voltaje: 100-127/200 240 VAC
- Corriente: 5A/2.5A</t>
  </si>
  <si>
    <t>CONFIGURACION DE SOLUCION (NVRS + SW + JOYSTICK)</t>
  </si>
  <si>
    <t>INSTALACION DE PUNTO DE RED PARA CAMARA IP INCLUYE DUCTERIA Y MATERIALES + CERTIFICACION</t>
  </si>
  <si>
    <t>PUNTO DE RED,   PONCHAR + CERTIFICACION</t>
  </si>
  <si>
    <t>RACK DE 160CM + ORGANIZADORES + PDU (MULTITOMA)</t>
  </si>
  <si>
    <t>CAJA X 20</t>
  </si>
  <si>
    <t>DOCENA</t>
  </si>
  <si>
    <t>PAR</t>
  </si>
  <si>
    <t>CAJA X 100</t>
  </si>
  <si>
    <t>PAQUETE</t>
  </si>
  <si>
    <t>PRESENTACIÓN 120 ML</t>
  </si>
  <si>
    <t>GALON</t>
  </si>
  <si>
    <t>PRESENTACIÓN 100 ML</t>
  </si>
  <si>
    <t>PRESENTACIÓN 700 ML</t>
  </si>
  <si>
    <t>FRASCO</t>
  </si>
  <si>
    <t>PRESENTACIÓN 500 ML</t>
  </si>
  <si>
    <t>PAQUETE X 10</t>
  </si>
  <si>
    <t>GALÓN</t>
  </si>
  <si>
    <t>CAJA X 50 UND</t>
  </si>
  <si>
    <t>Respirador reutilizable de Media Pieza Facial 3M Serie 6200.</t>
  </si>
  <si>
    <t>Cartucho 3m ref. 6003 cartucho contra vapores organicos y gases acidos</t>
  </si>
  <si>
    <t>Cartucho Ref. 6006 3M para ensamblar a respirador - Aprobación NIOSH.</t>
  </si>
  <si>
    <t>Retenedor para prefiltro ref. 5N11CN 3M</t>
  </si>
  <si>
    <t>Guante vaqueta largo tipo ingeniero reforzado de alta suavidad. Color amarillo. TALLAS : M/500 - L/400 - XL 100 
Unidad de empaque por docena</t>
  </si>
  <si>
    <t>Gafas de seguridad antiempañante SecureFit 200 REF. SF202AF 200 lente negro / 500 lente Transparente</t>
  </si>
  <si>
    <t>Monogafas de seguridad steelpro 30 lente claro - 20 lente oscuro</t>
  </si>
  <si>
    <t>Gafas de Protección 1710T, Lentes Claros Antiempañante, Marco Negro</t>
  </si>
  <si>
    <t>Filtro particulas y vapores Orgánicos REF. P100 2097</t>
  </si>
  <si>
    <t>Respirador para Partículas N95 con Válvula (CPC)</t>
  </si>
  <si>
    <t>Guante de látex Multiflex talla : 8 - 200 / 9 - 700 / 10 -100</t>
  </si>
  <si>
    <t>Guante de latex azul N- DEX tallas: S - 20 /M - 200 / L - 200/ XL -80</t>
  </si>
  <si>
    <t>Protector auditivo tipo copa de alta visibilidad, que ofrezca protección en ambientes de trabajo con niveles de ruido superiores a 85 Db</t>
  </si>
  <si>
    <t>Protector Auditivo Silicona hipoalergénica con textura suave blanda y ergonomica 3 Anillos con protección de 25 Db, con empaque individual.</t>
  </si>
  <si>
    <t>" Guante de nitrilo verde tallas : S – 10/ M – 40/ L – 40/ XL - 10"</t>
  </si>
  <si>
    <t>Guante de nitrilo verde largos tipo mosquetero tallas : S – 40/ M – 60/ L – 60/XL -40 par</t>
  </si>
  <si>
    <t>Tapabocas Respirador N95 Ref 8210 De 3m Material Particulado caja por 20</t>
  </si>
  <si>
    <t>Tapabocas Respirador N95 Ref 9332+ carbon activo quimicos</t>
  </si>
  <si>
    <t>Careta de protección facial con malla metálica, con soporte ajustable, con ratchet.</t>
  </si>
  <si>
    <t>Arnes para guadaña con soporte posterior integrado para absorcion del peso, sistema de liberacion rapida para mayor seguridad.</t>
  </si>
  <si>
    <t>Rodillera Canillerra- Elaboradas en material de lona tipo Cobra, Con lámina galvanizada calibre 22 con rodilleras. "</t>
  </si>
  <si>
    <t>Botas De Seguridad Dieléctrica , tallas:39 - 10/ 40 - 22/ 41 - 18/ 42 - 10</t>
  </si>
  <si>
    <t>Bota de caucho tallas : Tallas Hombres : 38 - 10 /(39 - 20) / (40 - 30)/ (41 - 20)/ (42 - 20) Tallas Dama (34 - 05)/ (35 - 15) /(36 - 20 )/ (37 - 35) / (38- 35)/ /( 39 - 30) / (40 - 10)</t>
  </si>
  <si>
    <t>kit de guantes dieléctricos ( guante dielectrico clase 0- guante de vaqueta y guante en algodón )</t>
  </si>
  <si>
    <t>Impermeable en pvc de dos piezas cal. 18 m.m tallas :M - 12/ L - 20 / XL - 8</t>
  </si>
  <si>
    <t>Tarjeta De Bloqueo Peligro No Operar</t>
  </si>
  <si>
    <t>Alcohol anticeptico, frasco, con etiqueta bajo sistema de comunicación de peligros del Sistema Globalmente Armonizado, Decreto 1496 de 2018".</t>
  </si>
  <si>
    <t>Guante de latex blanco talla M (100) L(100) caja x 100 Unidades</t>
  </si>
  <si>
    <t>Gel Antibacterial Para Manos - 3.750 cc, con etiqueta bajo sistema de comunicación de peligros del Sistema Globalmente Armonizado, Decreto 1496 de 2018".</t>
  </si>
  <si>
    <t>Amonio cuaternario de quinta generacion Galon 3780ml</t>
  </si>
  <si>
    <t>Delantal impermeable fabricado en tela PVC y recubrimiento interno en poliéster, con cargaderas fijas y trabilla, sistema de costuras electro sellado en calibre 22.</t>
  </si>
  <si>
    <t>Delantal de peto de cuero carnaza anticorte.</t>
  </si>
  <si>
    <t>Correas Arnés con 3 correas de sujeción con secciones reflectivas y velcro para camila de primeros auxilios</t>
  </si>
  <si>
    <t>Inmovilizador de cabeza tipo bloque con correas ajustable.</t>
  </si>
  <si>
    <t>Casco de Seguridad Dieléctrico de tres puntos</t>
  </si>
  <si>
    <t>"Camilla Rígida de Primeros Auxilios en Polietileno : Tipo Tabla. Camillas de inmovilización espinal hecha en Polietileno de alta densidad. -Proceso de Rotomoldeo -Peso 6,5 kg. -Medida – Largo 183 cm. -Medida –Ancho 42 cm. -Medida – Alto 5 cm. - Capacidad de carga 180 Kg. de resistencia dinámica. -Color Naranja principalmente y otros de acuerdo a requerimientos. - Correas Arnés con 3 correas de sujeción con secciones reflectivas y velcro -Translucida Permite toma de rayos X. - Superficie Antideslizante -Fácil agarre 22 Manijas de sujeción para mayor comodidad de agarre. -Flota en el agua - Inmovilizador de cabeza o cefalitico en PVC de alta densidad con correas de sujeción que permiten transportarse plegado. - Señal Y Gancho"</t>
  </si>
  <si>
    <t>Rodilleras Trabajo Industrial Protectoras Ajustables</t>
  </si>
  <si>
    <t>Guante tipo soldador</t>
  </si>
  <si>
    <t>Termómetro oral para adultos, calidad médica, con alerta de fiebre, recuperación de memoria, C/F conmutable, de lectura axilar para bebés, niños y adultos</t>
  </si>
  <si>
    <t>(jabon quirurgico ) frasco por 120 ml, con etiqueta bajo sistema de comunicación de peligros del Sistema Globalmente Armonizado, Decreto 1496 de 2018".</t>
  </si>
  <si>
    <t>Solución salina 0'9 % de (500 cc -100 )</t>
  </si>
  <si>
    <t>Solución salina 0'9 % de ) 100cc-100)</t>
  </si>
  <si>
    <t>Gasa esteril precortada caja x 50 sobres por 2 unidades vencimiento superior a tres años</t>
  </si>
  <si>
    <t>Esparadrapo tela rollo 4"</t>
  </si>
  <si>
    <t>Baja lenguas paquete x 10 unidades</t>
  </si>
  <si>
    <t>Morral para botiquin de primeros auxilios elaborado en lona codra roja de 34cm x 26 cm x 9cm con 1 bolsillo grande, 1 pequeño delantero, estampado a una tinta y cargaderas acolchadas.</t>
  </si>
  <si>
    <t>Venda elasticas 2x5 yardas</t>
  </si>
  <si>
    <t>Venda elasticas 3x5 yardas</t>
  </si>
  <si>
    <t>Venda elasticas 5x5 yardas</t>
  </si>
  <si>
    <t>Venda de algodón 3x5 yardas</t>
  </si>
  <si>
    <t>Inmovilizador de miembros superiores adulto</t>
  </si>
  <si>
    <t>Inmovilizador de miembros inferiores adulto</t>
  </si>
  <si>
    <t>Collar cervical multitallas</t>
  </si>
  <si>
    <t>Tijeras para botiquin</t>
  </si>
  <si>
    <t>Linternas para botiquin con baterias de repuesto</t>
  </si>
  <si>
    <t>Pitos</t>
  </si>
  <si>
    <t>Polainas antideslizante</t>
  </si>
  <si>
    <t>Cofias</t>
  </si>
  <si>
    <t>Gel Antiseptico para manos al 70 % - Galon 3.5, con etiqueta bajo sistema de comunicación de peligros del Sistema Globalmente Armonizado, Decreto 1496 de 2018".</t>
  </si>
  <si>
    <t>" Jabon quirurgico galon de 3.5 litros- por cada 100 mL de JABÓN debe contener: Clorhexidina digluconato 4.0 g Cetrimida . . . . . . . . . . . . . . 1.0 g Excipientes, csp . . . . . . . . . . 100.0 mL ", con etiqueta bajo sistema de comunicación de peligros del Sistema Globalmente Armonizado, Decreto 1496 de 2018".</t>
  </si>
  <si>
    <t>Tapa bocas termosellado desechale con elastico- caja X 50 unidades empaque individual</t>
  </si>
  <si>
    <t>Arnes Multiproposito de 4 puntos de anclaje Tipo (X) dielectrico según norma ANSI/ASSE Z359.1 2007 - con certificacion del equipo</t>
  </si>
  <si>
    <t>Eslinga Tipo Y en riata de 1,80 m sin absorbedor con regulador de caida. con certificacion del equipo</t>
  </si>
  <si>
    <t>Eslinga de posicionamiento en riata- con certificacion del equipo</t>
  </si>
  <si>
    <t>kit de guantes dielectricos clase II, norma europea EN 60903:2003</t>
  </si>
  <si>
    <t>Visor/Pantalla Verde con con proteccion UV al 99,9% norma ANSI Z87.1 de los EE.UU</t>
  </si>
  <si>
    <t>Porta Visor Universal H24M para Cascos norma ANSI Z87.1</t>
  </si>
  <si>
    <t>"Tie off- conector de anclaje portátil elaborado en reata de nylon con dos argollas d a los extremos y banda en nylon de refuerzo. Resistencia: 5.000 lbf certificado ansi z359.1-2007 " con certificación</t>
  </si>
  <si>
    <t>"Eslinga de detención de caídas elaborada en reata de 25mm de longitud graduable, con sistema de absorción de energía que disminuye las fuerzas de impacto ocasionadas por una caída a niveles por debajo de 1800lb, contiene gancho de doble seguro a cada extremo. Ÿ50-22ga: eslinga de detención de caídas con ganchos de ¾” - 21mm de apertura a cada extremo. Certificado ansi z359.1-2007 " con certificación</t>
  </si>
  <si>
    <t>"Eslinga de posicionamiento graduable elaborada en reata de poliéster de 45 mm de diámetro, contiene gancho de doble seguro a cada extremo. Ÿ50-20ra: eslinga de posicionamiento con ganchos de ¾” - 21mm de apertura a cada extremo. Ÿ50- 20rc: eslinga de posicionamiento con gancho de 2½"" - 65mm de apertura a un extremo y de ¾” -21mm de apertura al otro extremo. "</t>
  </si>
  <si>
    <t>Línea de vida horizontal portátil x 20 mtrs ref 109501 fabricada en cinta de poliéster tensor de acero provista de dos anillos para anclaje y dos mosquetones de aceroque cumpla norma de certificación.</t>
  </si>
  <si>
    <t>Cuerda dinámica de 50 metros certificada</t>
  </si>
  <si>
    <t>Acople o anillos ( ponchado) para cuerda en una sola punta</t>
  </si>
  <si>
    <t>Absolvedor de energía estándar de 40 cms de longitud ref 102901</t>
  </si>
  <si>
    <t>Descendedor stop ref: d09 para usar con cuerdas de 9 a 16 mm</t>
  </si>
  <si>
    <t>Grigri descendedor asegurador autofrenante ref: d14/ 2</t>
  </si>
  <si>
    <t>Swivel ref 1393 eslabón giratorio resistencia 35 kn certificado excelente rendimiento y fiabilidad cumple norma de certificación ce 0321 LE NORMA DE CERTIFICACION CE 0321 con certificación</t>
  </si>
  <si>
    <t>Linea de vida de 50 metros, cuerda estatica de lona certificada de 11 a 12 mmilimetros de grosor para trabajo en alturas. Con certificación</t>
  </si>
  <si>
    <t>Guantes en cuero axion black ref 187903l con doble capa y doble costura en kevlar en palma y dedos</t>
  </si>
  <si>
    <t>Casco en Polietileno de alta densidad (PEAD) con barbuquejo de 3 puntos con ventilaciónn que cumpla con los requisitos de ANSI / ISEA Z89.1 Tipo I, Clase C. con fecha de vencimiento superior a 8 años. Certificado</t>
  </si>
  <si>
    <t>Kit con Cartuchera elaborada en poliester, malla exterior, con dos compartimientos cierre en cremallera, marcada con mensaje (# yo me cuido por una UDEC sin covid19) + gel antibacterial de 120 ml, con etiqueta bajo sistema de comunicación de peligros del Sistema Globalmente Armonizado, Decreto 1496 de 2018", + 2 tapabocas termosellado empaque individual.</t>
  </si>
  <si>
    <t>Descansapies con inclinación variable, topes antideslizantes, superficie del piso es antideslizante.</t>
  </si>
  <si>
    <t>Venda de algodón 5x5 yardas</t>
  </si>
  <si>
    <t>Careta de proteccion facial con gafas</t>
  </si>
  <si>
    <t>Bata quirúrgica manga larga, desechable, antifluidos, color azul, tela quirurgica, tiene sujetadores externos elaborados en la misma tela y puño en resorte ajustado. Largo 95 cm. Ancho 65 cm aproximado elemento de barrera para aplicar medidas de bioseguridad.</t>
  </si>
  <si>
    <t>Bloqueador solar protección UVA/UVB FPS 70. Caja por 24 unidades de 30ml</t>
  </si>
  <si>
    <t>Gorro tipo safari ajustable con protector de cuello removible.</t>
  </si>
  <si>
    <t>Máscara de RCP adulto.</t>
  </si>
  <si>
    <t>Lámparas de emergencia mural. 
Potencia: máx 4w.
Color de luz blanca.
Temperatura de color 6500k.
Operación en emergencia: 90 minutos.
Angulo de apertura de 120o</t>
  </si>
  <si>
    <t>Overol antifluidos con capota.</t>
  </si>
  <si>
    <t>MARCA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</si>
</sst>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3"/>
      <color theme="0" tint="-0.34998626667073579"/>
      <name val="Arial"/>
      <family val="2"/>
    </font>
    <font>
      <b/>
      <sz val="13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82B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9" fontId="0" fillId="0" borderId="0" xfId="1" applyFont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vertical="center"/>
    </xf>
    <xf numFmtId="43" fontId="5" fillId="0" borderId="16" xfId="4" applyFont="1" applyBorder="1" applyProtection="1">
      <protection hidden="1"/>
    </xf>
    <xf numFmtId="43" fontId="4" fillId="0" borderId="16" xfId="4" applyFont="1" applyBorder="1" applyProtection="1">
      <protection hidden="1"/>
    </xf>
    <xf numFmtId="43" fontId="5" fillId="0" borderId="16" xfId="4" applyFont="1" applyFill="1" applyBorder="1" applyProtection="1">
      <protection hidden="1"/>
    </xf>
    <xf numFmtId="43" fontId="4" fillId="0" borderId="18" xfId="4" applyFont="1" applyBorder="1" applyProtection="1">
      <protection hidden="1"/>
    </xf>
    <xf numFmtId="0" fontId="5" fillId="2" borderId="15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5" fillId="0" borderId="0" xfId="0" applyFont="1" applyAlignment="1">
      <alignment vertical="center"/>
    </xf>
    <xf numFmtId="0" fontId="7" fillId="3" borderId="24" xfId="0" applyFont="1" applyFill="1" applyBorder="1" applyAlignment="1" applyProtection="1">
      <alignment horizontal="center" vertical="center" wrapText="1"/>
      <protection locked="0"/>
    </xf>
    <xf numFmtId="0" fontId="7" fillId="3" borderId="25" xfId="0" applyFont="1" applyFill="1" applyBorder="1" applyAlignment="1" applyProtection="1">
      <alignment horizontal="center" vertical="center" wrapText="1"/>
      <protection locked="0"/>
    </xf>
    <xf numFmtId="43" fontId="7" fillId="3" borderId="25" xfId="3" applyFont="1" applyFill="1" applyBorder="1" applyAlignment="1" applyProtection="1">
      <alignment horizontal="center" vertical="center" wrapText="1"/>
      <protection locked="0"/>
    </xf>
    <xf numFmtId="43" fontId="7" fillId="3" borderId="26" xfId="3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43" fontId="9" fillId="0" borderId="1" xfId="3" applyFont="1" applyFill="1" applyBorder="1" applyAlignment="1" applyProtection="1">
      <alignment vertical="center"/>
      <protection locked="0"/>
    </xf>
    <xf numFmtId="9" fontId="8" fillId="0" borderId="1" xfId="1" applyFont="1" applyFill="1" applyBorder="1" applyAlignment="1" applyProtection="1">
      <alignment vertical="center"/>
      <protection locked="0"/>
    </xf>
    <xf numFmtId="43" fontId="8" fillId="0" borderId="1" xfId="3" applyFont="1" applyFill="1" applyBorder="1" applyAlignment="1" applyProtection="1">
      <alignment vertical="center"/>
      <protection hidden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horizontal="left" vertical="center" wrapText="1"/>
      <protection locked="0"/>
    </xf>
    <xf numFmtId="0" fontId="5" fillId="2" borderId="20" xfId="0" applyFont="1" applyFill="1" applyBorder="1" applyAlignment="1" applyProtection="1">
      <alignment horizontal="left" vertical="center"/>
      <protection locked="0"/>
    </xf>
    <xf numFmtId="0" fontId="5" fillId="2" borderId="21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22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left" vertical="center"/>
      <protection locked="0"/>
    </xf>
    <xf numFmtId="0" fontId="5" fillId="2" borderId="23" xfId="0" applyFont="1" applyFill="1" applyBorder="1" applyAlignment="1" applyProtection="1">
      <alignment horizontal="left" vertical="center"/>
      <protection locked="0"/>
    </xf>
    <xf numFmtId="43" fontId="5" fillId="0" borderId="1" xfId="3" applyFont="1" applyBorder="1" applyAlignment="1" applyProtection="1">
      <alignment horizontal="right" vertical="center"/>
      <protection hidden="1"/>
    </xf>
    <xf numFmtId="43" fontId="4" fillId="0" borderId="1" xfId="3" applyFont="1" applyBorder="1" applyAlignment="1" applyProtection="1">
      <alignment horizontal="right" vertical="center"/>
      <protection hidden="1"/>
    </xf>
    <xf numFmtId="43" fontId="4" fillId="0" borderId="17" xfId="3" applyFont="1" applyBorder="1" applyAlignment="1" applyProtection="1">
      <alignment horizontal="right" vertical="center" wrapText="1"/>
      <protection hidden="1"/>
    </xf>
    <xf numFmtId="43" fontId="5" fillId="0" borderId="2" xfId="3" applyFont="1" applyBorder="1" applyAlignment="1" applyProtection="1">
      <alignment horizontal="right" vertical="center" wrapText="1"/>
      <protection hidden="1"/>
    </xf>
    <xf numFmtId="43" fontId="5" fillId="0" borderId="1" xfId="3" applyFont="1" applyBorder="1" applyAlignment="1" applyProtection="1">
      <alignment horizontal="right" vertical="center" wrapText="1"/>
      <protection hidden="1"/>
    </xf>
    <xf numFmtId="0" fontId="4" fillId="2" borderId="3" xfId="0" applyFont="1" applyFill="1" applyBorder="1" applyAlignment="1">
      <alignment vertical="center" wrapText="1"/>
    </xf>
  </cellXfs>
  <cellStyles count="10">
    <cellStyle name="Millares" xfId="4" builtinId="3"/>
    <cellStyle name="Millares [0] 2" xfId="2" xr:uid="{00000000-0005-0000-0000-000001000000}"/>
    <cellStyle name="Millares [0] 2 2" xfId="6" xr:uid="{C928C1A7-AEC7-48A7-A74E-D8235EF56CD1}"/>
    <cellStyle name="Millares 2" xfId="3" xr:uid="{00000000-0005-0000-0000-000002000000}"/>
    <cellStyle name="Millares 2 2" xfId="7" xr:uid="{A287A78C-7821-4DF9-A9A3-34558C36D32B}"/>
    <cellStyle name="Millares 3" xfId="8" xr:uid="{8CB7A647-CD27-44BA-81D4-4085BB964CA1}"/>
    <cellStyle name="Millares 4" xfId="9" xr:uid="{152552DC-0955-4E73-9DBA-13C7545BE5A4}"/>
    <cellStyle name="Normal" xfId="0" builtinId="0"/>
    <cellStyle name="Normal 2" xfId="5" xr:uid="{D46E2E26-1F39-4FDE-A3CF-18D8B454A924}"/>
    <cellStyle name="Porcentaje" xfId="1" builtinId="5"/>
  </cellStyles>
  <dxfs count="0"/>
  <tableStyles count="0" defaultTableStyle="TableStyleMedium2" defaultPivotStyle="PivotStyleLight16"/>
  <colors>
    <mruColors>
      <color rgb="FF00482B"/>
      <color rgb="FFFFE122"/>
      <color rgb="FF4B514E"/>
      <color rgb="FF292929"/>
      <color rgb="FF004846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375839</xdr:colOff>
      <xdr:row>0</xdr:row>
      <xdr:rowOff>125504</xdr:rowOff>
    </xdr:from>
    <xdr:to>
      <xdr:col>1</xdr:col>
      <xdr:colOff>323289</xdr:colOff>
      <xdr:row>4</xdr:row>
      <xdr:rowOff>38715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5839" y="125504"/>
          <a:ext cx="673031" cy="7200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2"/>
  <sheetViews>
    <sheetView tabSelected="1" view="pageBreakPreview" topLeftCell="A19" zoomScale="80" zoomScaleNormal="70" zoomScaleSheetLayoutView="80" zoomScalePageLayoutView="55" workbookViewId="0">
      <selection activeCell="F19" sqref="F19"/>
    </sheetView>
  </sheetViews>
  <sheetFormatPr baseColWidth="10" defaultColWidth="11.453125" defaultRowHeight="16.5" x14ac:dyDescent="0.35"/>
  <cols>
    <col min="1" max="1" width="10.81640625" style="2" customWidth="1"/>
    <col min="2" max="2" width="58.90625" style="10" customWidth="1"/>
    <col min="3" max="3" width="13.1796875" style="30" customWidth="1"/>
    <col min="4" max="5" width="18.36328125" style="10" customWidth="1"/>
    <col min="6" max="12" width="18.36328125" style="2" customWidth="1"/>
    <col min="13" max="16384" width="11.453125" style="2"/>
  </cols>
  <sheetData>
    <row r="1" spans="1:12" x14ac:dyDescent="0.35">
      <c r="A1" s="34" t="s">
        <v>34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x14ac:dyDescent="0.35">
      <c r="A2" s="34" t="s">
        <v>35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x14ac:dyDescent="0.3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x14ac:dyDescent="0.35">
      <c r="A4" s="3"/>
      <c r="B4" s="4"/>
      <c r="D4" s="4"/>
      <c r="E4" s="4"/>
      <c r="F4" s="3"/>
      <c r="G4" s="3"/>
      <c r="H4" s="3"/>
      <c r="I4" s="3"/>
      <c r="J4" s="3"/>
      <c r="K4" s="3"/>
      <c r="L4" s="3"/>
    </row>
    <row r="5" spans="1:12" x14ac:dyDescent="0.35">
      <c r="A5" s="3"/>
      <c r="B5" s="4"/>
      <c r="D5" s="4"/>
      <c r="E5" s="4"/>
      <c r="F5" s="3"/>
      <c r="G5" s="3"/>
      <c r="H5" s="3"/>
      <c r="I5" s="3"/>
      <c r="J5" s="3"/>
      <c r="K5" s="3"/>
      <c r="L5" s="3"/>
    </row>
    <row r="6" spans="1:12" x14ac:dyDescent="0.35">
      <c r="A6" s="45" t="s">
        <v>36</v>
      </c>
      <c r="B6" s="45"/>
      <c r="D6" s="32" t="s">
        <v>19</v>
      </c>
      <c r="E6" s="64"/>
      <c r="F6" s="46"/>
      <c r="G6" s="47"/>
      <c r="I6" s="5" t="s">
        <v>15</v>
      </c>
      <c r="J6" s="48"/>
      <c r="K6" s="49"/>
    </row>
    <row r="7" spans="1:12" ht="17" thickBot="1" x14ac:dyDescent="0.4">
      <c r="A7" s="6"/>
      <c r="B7" s="7"/>
      <c r="D7" s="33"/>
      <c r="E7" s="33"/>
      <c r="F7" s="8"/>
      <c r="G7" s="8"/>
      <c r="I7" s="8"/>
      <c r="J7" s="6"/>
      <c r="K7" s="6"/>
    </row>
    <row r="8" spans="1:12" ht="17" thickBot="1" x14ac:dyDescent="0.4">
      <c r="A8" s="39" t="s">
        <v>24</v>
      </c>
      <c r="B8" s="40"/>
      <c r="C8" s="36" t="s">
        <v>16</v>
      </c>
      <c r="D8" s="37"/>
      <c r="E8" s="37"/>
      <c r="F8" s="37"/>
      <c r="G8" s="38"/>
      <c r="H8" s="9"/>
      <c r="I8" s="8"/>
    </row>
    <row r="9" spans="1:12" ht="17" thickBot="1" x14ac:dyDescent="0.4">
      <c r="A9" s="41"/>
      <c r="B9" s="42"/>
      <c r="D9" s="33"/>
      <c r="E9" s="33"/>
      <c r="F9" s="8"/>
      <c r="G9" s="8"/>
      <c r="I9" s="8"/>
    </row>
    <row r="10" spans="1:12" ht="17" thickBot="1" x14ac:dyDescent="0.4">
      <c r="A10" s="41"/>
      <c r="B10" s="42"/>
      <c r="C10" s="36" t="s">
        <v>17</v>
      </c>
      <c r="D10" s="37"/>
      <c r="E10" s="37"/>
      <c r="F10" s="37"/>
      <c r="G10" s="38"/>
      <c r="H10" s="9"/>
      <c r="I10" s="8"/>
    </row>
    <row r="11" spans="1:12" ht="17" thickBot="1" x14ac:dyDescent="0.4">
      <c r="A11" s="41"/>
      <c r="B11" s="42"/>
      <c r="D11" s="33"/>
      <c r="E11" s="33"/>
      <c r="F11" s="8"/>
      <c r="G11" s="8"/>
      <c r="I11" s="8"/>
    </row>
    <row r="12" spans="1:12" ht="17" thickBot="1" x14ac:dyDescent="0.4">
      <c r="A12" s="43"/>
      <c r="B12" s="44"/>
      <c r="C12" s="36" t="s">
        <v>20</v>
      </c>
      <c r="D12" s="37"/>
      <c r="E12" s="37"/>
      <c r="F12" s="37"/>
      <c r="G12" s="38"/>
      <c r="H12" s="9"/>
      <c r="I12" s="8"/>
      <c r="J12" s="6"/>
      <c r="K12" s="6"/>
    </row>
    <row r="13" spans="1:12" ht="17" thickBot="1" x14ac:dyDescent="0.4"/>
    <row r="14" spans="1:12" s="11" customFormat="1" ht="49.5" x14ac:dyDescent="0.35">
      <c r="A14" s="19" t="s">
        <v>25</v>
      </c>
      <c r="B14" s="20" t="s">
        <v>1</v>
      </c>
      <c r="C14" s="20" t="s">
        <v>2</v>
      </c>
      <c r="D14" s="20" t="s">
        <v>22</v>
      </c>
      <c r="E14" s="20" t="s">
        <v>157</v>
      </c>
      <c r="F14" s="21" t="s">
        <v>3</v>
      </c>
      <c r="G14" s="21" t="s">
        <v>23</v>
      </c>
      <c r="H14" s="21" t="s">
        <v>4</v>
      </c>
      <c r="I14" s="21" t="s">
        <v>5</v>
      </c>
      <c r="J14" s="21" t="s">
        <v>6</v>
      </c>
      <c r="K14" s="21" t="s">
        <v>7</v>
      </c>
      <c r="L14" s="22" t="s">
        <v>8</v>
      </c>
    </row>
    <row r="15" spans="1:12" s="29" customFormat="1" x14ac:dyDescent="0.35">
      <c r="A15" s="25">
        <v>1</v>
      </c>
      <c r="B15" s="23" t="s">
        <v>67</v>
      </c>
      <c r="C15" s="31">
        <v>1</v>
      </c>
      <c r="D15" s="24" t="s">
        <v>37</v>
      </c>
      <c r="E15" s="24"/>
      <c r="F15" s="26"/>
      <c r="G15" s="27"/>
      <c r="H15" s="28">
        <f t="shared" ref="H15" si="0">+ROUND(F15*G15,0)</f>
        <v>0</v>
      </c>
      <c r="I15" s="28">
        <f t="shared" ref="I15" si="1">ROUND(F15+H15,0)</f>
        <v>0</v>
      </c>
      <c r="J15" s="28">
        <f>ROUND(F15*C15,0)</f>
        <v>0</v>
      </c>
      <c r="K15" s="28">
        <f t="shared" ref="K15" si="2">ROUND(J15*G15,0)</f>
        <v>0</v>
      </c>
      <c r="L15" s="28">
        <f t="shared" ref="L15" si="3">ROUND(J15+K15,0)</f>
        <v>0</v>
      </c>
    </row>
    <row r="16" spans="1:12" s="29" customFormat="1" ht="25" x14ac:dyDescent="0.35">
      <c r="A16" s="25">
        <v>2</v>
      </c>
      <c r="B16" s="23" t="s">
        <v>68</v>
      </c>
      <c r="C16" s="31">
        <v>1</v>
      </c>
      <c r="D16" s="24" t="s">
        <v>37</v>
      </c>
      <c r="E16" s="24"/>
      <c r="F16" s="26"/>
      <c r="G16" s="27"/>
      <c r="H16" s="28">
        <f t="shared" ref="H16:H79" si="4">+ROUND(F16*G16,0)</f>
        <v>0</v>
      </c>
      <c r="I16" s="28">
        <f t="shared" ref="I16:I79" si="5">ROUND(F16+H16,0)</f>
        <v>0</v>
      </c>
      <c r="J16" s="28">
        <f>ROUND(F16*C16,0)</f>
        <v>0</v>
      </c>
      <c r="K16" s="28">
        <f t="shared" ref="K16:K79" si="6">ROUND(J16*G16,0)</f>
        <v>0</v>
      </c>
      <c r="L16" s="28">
        <f t="shared" ref="L16:L79" si="7">ROUND(J16+K16,0)</f>
        <v>0</v>
      </c>
    </row>
    <row r="17" spans="1:12" s="29" customFormat="1" ht="25" x14ac:dyDescent="0.35">
      <c r="A17" s="25">
        <v>3</v>
      </c>
      <c r="B17" s="23" t="s">
        <v>69</v>
      </c>
      <c r="C17" s="31">
        <v>1</v>
      </c>
      <c r="D17" s="24" t="s">
        <v>37</v>
      </c>
      <c r="E17" s="24"/>
      <c r="F17" s="26"/>
      <c r="G17" s="27"/>
      <c r="H17" s="28">
        <f t="shared" si="4"/>
        <v>0</v>
      </c>
      <c r="I17" s="28">
        <f t="shared" si="5"/>
        <v>0</v>
      </c>
      <c r="J17" s="28">
        <f>ROUND(F17*C17,0)</f>
        <v>0</v>
      </c>
      <c r="K17" s="28">
        <f t="shared" si="6"/>
        <v>0</v>
      </c>
      <c r="L17" s="28">
        <f t="shared" si="7"/>
        <v>0</v>
      </c>
    </row>
    <row r="18" spans="1:12" s="29" customFormat="1" x14ac:dyDescent="0.35">
      <c r="A18" s="25">
        <v>4</v>
      </c>
      <c r="B18" s="23" t="s">
        <v>70</v>
      </c>
      <c r="C18" s="31">
        <v>1</v>
      </c>
      <c r="D18" s="24" t="s">
        <v>53</v>
      </c>
      <c r="E18" s="24"/>
      <c r="F18" s="26"/>
      <c r="G18" s="27"/>
      <c r="H18" s="28">
        <f t="shared" si="4"/>
        <v>0</v>
      </c>
      <c r="I18" s="28">
        <f t="shared" si="5"/>
        <v>0</v>
      </c>
      <c r="J18" s="28">
        <f>ROUND(F18*C18,0)</f>
        <v>0</v>
      </c>
      <c r="K18" s="28">
        <f t="shared" si="6"/>
        <v>0</v>
      </c>
      <c r="L18" s="28">
        <f t="shared" si="7"/>
        <v>0</v>
      </c>
    </row>
    <row r="19" spans="1:12" s="29" customFormat="1" ht="37.5" x14ac:dyDescent="0.35">
      <c r="A19" s="25">
        <v>5</v>
      </c>
      <c r="B19" s="23" t="s">
        <v>71</v>
      </c>
      <c r="C19" s="31">
        <v>1</v>
      </c>
      <c r="D19" s="24" t="s">
        <v>54</v>
      </c>
      <c r="E19" s="24"/>
      <c r="F19" s="26"/>
      <c r="G19" s="27"/>
      <c r="H19" s="28">
        <f t="shared" si="4"/>
        <v>0</v>
      </c>
      <c r="I19" s="28">
        <f t="shared" si="5"/>
        <v>0</v>
      </c>
      <c r="J19" s="28">
        <f>ROUND(F19*C19,0)</f>
        <v>0</v>
      </c>
      <c r="K19" s="28">
        <f t="shared" si="6"/>
        <v>0</v>
      </c>
      <c r="L19" s="28">
        <f t="shared" si="7"/>
        <v>0</v>
      </c>
    </row>
    <row r="20" spans="1:12" s="29" customFormat="1" ht="25" x14ac:dyDescent="0.35">
      <c r="A20" s="25">
        <v>6</v>
      </c>
      <c r="B20" s="23" t="s">
        <v>72</v>
      </c>
      <c r="C20" s="31">
        <v>1</v>
      </c>
      <c r="D20" s="24" t="s">
        <v>37</v>
      </c>
      <c r="E20" s="24"/>
      <c r="F20" s="26"/>
      <c r="G20" s="27"/>
      <c r="H20" s="28">
        <f t="shared" si="4"/>
        <v>0</v>
      </c>
      <c r="I20" s="28">
        <f t="shared" si="5"/>
        <v>0</v>
      </c>
      <c r="J20" s="28">
        <f>ROUND(F20*C20,0)</f>
        <v>0</v>
      </c>
      <c r="K20" s="28">
        <f t="shared" si="6"/>
        <v>0</v>
      </c>
      <c r="L20" s="28">
        <f t="shared" si="7"/>
        <v>0</v>
      </c>
    </row>
    <row r="21" spans="1:12" s="29" customFormat="1" x14ac:dyDescent="0.35">
      <c r="A21" s="25">
        <v>7</v>
      </c>
      <c r="B21" s="23" t="s">
        <v>73</v>
      </c>
      <c r="C21" s="31">
        <v>1</v>
      </c>
      <c r="D21" s="24" t="s">
        <v>37</v>
      </c>
      <c r="E21" s="24"/>
      <c r="F21" s="26"/>
      <c r="G21" s="27"/>
      <c r="H21" s="28">
        <f t="shared" si="4"/>
        <v>0</v>
      </c>
      <c r="I21" s="28">
        <f t="shared" si="5"/>
        <v>0</v>
      </c>
      <c r="J21" s="28">
        <f>ROUND(F21*C21,0)</f>
        <v>0</v>
      </c>
      <c r="K21" s="28">
        <f t="shared" si="6"/>
        <v>0</v>
      </c>
      <c r="L21" s="28">
        <f t="shared" si="7"/>
        <v>0</v>
      </c>
    </row>
    <row r="22" spans="1:12" s="29" customFormat="1" ht="25" x14ac:dyDescent="0.35">
      <c r="A22" s="25">
        <v>8</v>
      </c>
      <c r="B22" s="23" t="s">
        <v>74</v>
      </c>
      <c r="C22" s="31">
        <v>1</v>
      </c>
      <c r="D22" s="24" t="s">
        <v>37</v>
      </c>
      <c r="E22" s="24"/>
      <c r="F22" s="26"/>
      <c r="G22" s="27"/>
      <c r="H22" s="28">
        <f t="shared" si="4"/>
        <v>0</v>
      </c>
      <c r="I22" s="28">
        <f t="shared" si="5"/>
        <v>0</v>
      </c>
      <c r="J22" s="28">
        <f>ROUND(F22*C22,0)</f>
        <v>0</v>
      </c>
      <c r="K22" s="28">
        <f t="shared" si="6"/>
        <v>0</v>
      </c>
      <c r="L22" s="28">
        <f t="shared" si="7"/>
        <v>0</v>
      </c>
    </row>
    <row r="23" spans="1:12" s="29" customFormat="1" x14ac:dyDescent="0.35">
      <c r="A23" s="25">
        <v>9</v>
      </c>
      <c r="B23" s="23" t="s">
        <v>75</v>
      </c>
      <c r="C23" s="31">
        <v>1</v>
      </c>
      <c r="D23" s="24" t="s">
        <v>55</v>
      </c>
      <c r="E23" s="24"/>
      <c r="F23" s="26"/>
      <c r="G23" s="27"/>
      <c r="H23" s="28">
        <f t="shared" si="4"/>
        <v>0</v>
      </c>
      <c r="I23" s="28">
        <f t="shared" si="5"/>
        <v>0</v>
      </c>
      <c r="J23" s="28">
        <f>ROUND(F23*C23,0)</f>
        <v>0</v>
      </c>
      <c r="K23" s="28">
        <f t="shared" si="6"/>
        <v>0</v>
      </c>
      <c r="L23" s="28">
        <f t="shared" si="7"/>
        <v>0</v>
      </c>
    </row>
    <row r="24" spans="1:12" s="29" customFormat="1" x14ac:dyDescent="0.35">
      <c r="A24" s="25">
        <v>10</v>
      </c>
      <c r="B24" s="23" t="s">
        <v>76</v>
      </c>
      <c r="C24" s="31">
        <v>1</v>
      </c>
      <c r="D24" s="24" t="s">
        <v>37</v>
      </c>
      <c r="E24" s="24"/>
      <c r="F24" s="26"/>
      <c r="G24" s="27"/>
      <c r="H24" s="28">
        <f t="shared" si="4"/>
        <v>0</v>
      </c>
      <c r="I24" s="28">
        <f t="shared" si="5"/>
        <v>0</v>
      </c>
      <c r="J24" s="28">
        <f>ROUND(F24*C24,0)</f>
        <v>0</v>
      </c>
      <c r="K24" s="28">
        <f t="shared" si="6"/>
        <v>0</v>
      </c>
      <c r="L24" s="28">
        <f t="shared" si="7"/>
        <v>0</v>
      </c>
    </row>
    <row r="25" spans="1:12" s="29" customFormat="1" x14ac:dyDescent="0.35">
      <c r="A25" s="25">
        <v>11</v>
      </c>
      <c r="B25" s="23" t="s">
        <v>77</v>
      </c>
      <c r="C25" s="31">
        <v>1</v>
      </c>
      <c r="D25" s="24" t="s">
        <v>55</v>
      </c>
      <c r="E25" s="24"/>
      <c r="F25" s="26"/>
      <c r="G25" s="27"/>
      <c r="H25" s="28">
        <f t="shared" si="4"/>
        <v>0</v>
      </c>
      <c r="I25" s="28">
        <f t="shared" si="5"/>
        <v>0</v>
      </c>
      <c r="J25" s="28">
        <f>ROUND(F25*C25,0)</f>
        <v>0</v>
      </c>
      <c r="K25" s="28">
        <f t="shared" si="6"/>
        <v>0</v>
      </c>
      <c r="L25" s="28">
        <f t="shared" si="7"/>
        <v>0</v>
      </c>
    </row>
    <row r="26" spans="1:12" s="29" customFormat="1" x14ac:dyDescent="0.35">
      <c r="A26" s="25">
        <v>12</v>
      </c>
      <c r="B26" s="23" t="s">
        <v>78</v>
      </c>
      <c r="C26" s="31">
        <v>1</v>
      </c>
      <c r="D26" s="24" t="s">
        <v>56</v>
      </c>
      <c r="E26" s="24"/>
      <c r="F26" s="26"/>
      <c r="G26" s="27"/>
      <c r="H26" s="28">
        <f t="shared" si="4"/>
        <v>0</v>
      </c>
      <c r="I26" s="28">
        <f t="shared" si="5"/>
        <v>0</v>
      </c>
      <c r="J26" s="28">
        <f>ROUND(F26*C26,0)</f>
        <v>0</v>
      </c>
      <c r="K26" s="28">
        <f t="shared" si="6"/>
        <v>0</v>
      </c>
      <c r="L26" s="28">
        <f t="shared" si="7"/>
        <v>0</v>
      </c>
    </row>
    <row r="27" spans="1:12" s="29" customFormat="1" ht="25" x14ac:dyDescent="0.35">
      <c r="A27" s="25">
        <v>13</v>
      </c>
      <c r="B27" s="23" t="s">
        <v>79</v>
      </c>
      <c r="C27" s="31">
        <v>1</v>
      </c>
      <c r="D27" s="24" t="s">
        <v>37</v>
      </c>
      <c r="E27" s="24"/>
      <c r="F27" s="26"/>
      <c r="G27" s="27"/>
      <c r="H27" s="28">
        <f t="shared" si="4"/>
        <v>0</v>
      </c>
      <c r="I27" s="28">
        <f t="shared" si="5"/>
        <v>0</v>
      </c>
      <c r="J27" s="28">
        <f>ROUND(F27*C27,0)</f>
        <v>0</v>
      </c>
      <c r="K27" s="28">
        <f t="shared" si="6"/>
        <v>0</v>
      </c>
      <c r="L27" s="28">
        <f t="shared" si="7"/>
        <v>0</v>
      </c>
    </row>
    <row r="28" spans="1:12" s="29" customFormat="1" ht="25" x14ac:dyDescent="0.35">
      <c r="A28" s="25">
        <v>14</v>
      </c>
      <c r="B28" s="23" t="s">
        <v>80</v>
      </c>
      <c r="C28" s="31">
        <v>1</v>
      </c>
      <c r="D28" s="24" t="s">
        <v>37</v>
      </c>
      <c r="E28" s="24"/>
      <c r="F28" s="26"/>
      <c r="G28" s="27"/>
      <c r="H28" s="28">
        <f t="shared" si="4"/>
        <v>0</v>
      </c>
      <c r="I28" s="28">
        <f t="shared" si="5"/>
        <v>0</v>
      </c>
      <c r="J28" s="28">
        <f>ROUND(F28*C28,0)</f>
        <v>0</v>
      </c>
      <c r="K28" s="28">
        <f t="shared" si="6"/>
        <v>0</v>
      </c>
      <c r="L28" s="28">
        <f t="shared" si="7"/>
        <v>0</v>
      </c>
    </row>
    <row r="29" spans="1:12" s="29" customFormat="1" x14ac:dyDescent="0.35">
      <c r="A29" s="25">
        <v>15</v>
      </c>
      <c r="B29" s="23" t="s">
        <v>81</v>
      </c>
      <c r="C29" s="31">
        <v>1</v>
      </c>
      <c r="D29" s="24" t="s">
        <v>55</v>
      </c>
      <c r="E29" s="24"/>
      <c r="F29" s="26"/>
      <c r="G29" s="27"/>
      <c r="H29" s="28">
        <f t="shared" si="4"/>
        <v>0</v>
      </c>
      <c r="I29" s="28">
        <f t="shared" si="5"/>
        <v>0</v>
      </c>
      <c r="J29" s="28">
        <f>ROUND(F29*C29,0)</f>
        <v>0</v>
      </c>
      <c r="K29" s="28">
        <f t="shared" si="6"/>
        <v>0</v>
      </c>
      <c r="L29" s="28">
        <f t="shared" si="7"/>
        <v>0</v>
      </c>
    </row>
    <row r="30" spans="1:12" s="29" customFormat="1" ht="25" x14ac:dyDescent="0.35">
      <c r="A30" s="25">
        <v>16</v>
      </c>
      <c r="B30" s="23" t="s">
        <v>82</v>
      </c>
      <c r="C30" s="31">
        <v>1</v>
      </c>
      <c r="D30" s="24" t="s">
        <v>55</v>
      </c>
      <c r="E30" s="24"/>
      <c r="F30" s="26"/>
      <c r="G30" s="27"/>
      <c r="H30" s="28">
        <f t="shared" si="4"/>
        <v>0</v>
      </c>
      <c r="I30" s="28">
        <f t="shared" si="5"/>
        <v>0</v>
      </c>
      <c r="J30" s="28">
        <f>ROUND(F30*C30,0)</f>
        <v>0</v>
      </c>
      <c r="K30" s="28">
        <f t="shared" si="6"/>
        <v>0</v>
      </c>
      <c r="L30" s="28">
        <f t="shared" si="7"/>
        <v>0</v>
      </c>
    </row>
    <row r="31" spans="1:12" s="29" customFormat="1" ht="25" x14ac:dyDescent="0.35">
      <c r="A31" s="25">
        <v>17</v>
      </c>
      <c r="B31" s="23" t="s">
        <v>83</v>
      </c>
      <c r="C31" s="31">
        <v>1</v>
      </c>
      <c r="D31" s="24" t="s">
        <v>53</v>
      </c>
      <c r="E31" s="24"/>
      <c r="F31" s="26"/>
      <c r="G31" s="27"/>
      <c r="H31" s="28">
        <f t="shared" si="4"/>
        <v>0</v>
      </c>
      <c r="I31" s="28">
        <f t="shared" si="5"/>
        <v>0</v>
      </c>
      <c r="J31" s="28">
        <f>ROUND(F31*C31,0)</f>
        <v>0</v>
      </c>
      <c r="K31" s="28">
        <f t="shared" si="6"/>
        <v>0</v>
      </c>
      <c r="L31" s="28">
        <f t="shared" si="7"/>
        <v>0</v>
      </c>
    </row>
    <row r="32" spans="1:12" s="29" customFormat="1" x14ac:dyDescent="0.35">
      <c r="A32" s="25">
        <v>18</v>
      </c>
      <c r="B32" s="23" t="s">
        <v>84</v>
      </c>
      <c r="C32" s="31">
        <v>1</v>
      </c>
      <c r="D32" s="24" t="s">
        <v>57</v>
      </c>
      <c r="E32" s="24"/>
      <c r="F32" s="26"/>
      <c r="G32" s="27"/>
      <c r="H32" s="28">
        <f t="shared" si="4"/>
        <v>0</v>
      </c>
      <c r="I32" s="28">
        <f t="shared" si="5"/>
        <v>0</v>
      </c>
      <c r="J32" s="28">
        <f>ROUND(F32*C32,0)</f>
        <v>0</v>
      </c>
      <c r="K32" s="28">
        <f t="shared" si="6"/>
        <v>0</v>
      </c>
      <c r="L32" s="28">
        <f t="shared" si="7"/>
        <v>0</v>
      </c>
    </row>
    <row r="33" spans="1:12" s="29" customFormat="1" ht="25" x14ac:dyDescent="0.35">
      <c r="A33" s="25">
        <v>19</v>
      </c>
      <c r="B33" s="23" t="s">
        <v>85</v>
      </c>
      <c r="C33" s="31">
        <v>1</v>
      </c>
      <c r="D33" s="24" t="s">
        <v>37</v>
      </c>
      <c r="E33" s="24"/>
      <c r="F33" s="26"/>
      <c r="G33" s="27"/>
      <c r="H33" s="28">
        <f t="shared" si="4"/>
        <v>0</v>
      </c>
      <c r="I33" s="28">
        <f t="shared" si="5"/>
        <v>0</v>
      </c>
      <c r="J33" s="28">
        <f>ROUND(F33*C33,0)</f>
        <v>0</v>
      </c>
      <c r="K33" s="28">
        <f t="shared" si="6"/>
        <v>0</v>
      </c>
      <c r="L33" s="28">
        <f t="shared" si="7"/>
        <v>0</v>
      </c>
    </row>
    <row r="34" spans="1:12" s="29" customFormat="1" ht="25" x14ac:dyDescent="0.35">
      <c r="A34" s="25">
        <v>20</v>
      </c>
      <c r="B34" s="23" t="s">
        <v>86</v>
      </c>
      <c r="C34" s="31">
        <v>1</v>
      </c>
      <c r="D34" s="24" t="s">
        <v>37</v>
      </c>
      <c r="E34" s="24"/>
      <c r="F34" s="26"/>
      <c r="G34" s="27"/>
      <c r="H34" s="28">
        <f t="shared" si="4"/>
        <v>0</v>
      </c>
      <c r="I34" s="28">
        <f t="shared" si="5"/>
        <v>0</v>
      </c>
      <c r="J34" s="28">
        <f>ROUND(F34*C34,0)</f>
        <v>0</v>
      </c>
      <c r="K34" s="28">
        <f t="shared" si="6"/>
        <v>0</v>
      </c>
      <c r="L34" s="28">
        <f t="shared" si="7"/>
        <v>0</v>
      </c>
    </row>
    <row r="35" spans="1:12" s="29" customFormat="1" ht="25" x14ac:dyDescent="0.35">
      <c r="A35" s="25">
        <v>21</v>
      </c>
      <c r="B35" s="23" t="s">
        <v>87</v>
      </c>
      <c r="C35" s="31">
        <v>1</v>
      </c>
      <c r="D35" s="24" t="s">
        <v>55</v>
      </c>
      <c r="E35" s="24"/>
      <c r="F35" s="26"/>
      <c r="G35" s="27"/>
      <c r="H35" s="28">
        <f t="shared" si="4"/>
        <v>0</v>
      </c>
      <c r="I35" s="28">
        <f t="shared" si="5"/>
        <v>0</v>
      </c>
      <c r="J35" s="28">
        <f>ROUND(F35*C35,0)</f>
        <v>0</v>
      </c>
      <c r="K35" s="28">
        <f t="shared" si="6"/>
        <v>0</v>
      </c>
      <c r="L35" s="28">
        <f t="shared" si="7"/>
        <v>0</v>
      </c>
    </row>
    <row r="36" spans="1:12" s="29" customFormat="1" ht="25" x14ac:dyDescent="0.35">
      <c r="A36" s="25">
        <v>22</v>
      </c>
      <c r="B36" s="23" t="s">
        <v>88</v>
      </c>
      <c r="C36" s="31">
        <v>1</v>
      </c>
      <c r="D36" s="24" t="s">
        <v>55</v>
      </c>
      <c r="E36" s="24"/>
      <c r="F36" s="26"/>
      <c r="G36" s="27"/>
      <c r="H36" s="28">
        <f t="shared" si="4"/>
        <v>0</v>
      </c>
      <c r="I36" s="28">
        <f t="shared" si="5"/>
        <v>0</v>
      </c>
      <c r="J36" s="28">
        <f>ROUND(F36*C36,0)</f>
        <v>0</v>
      </c>
      <c r="K36" s="28">
        <f t="shared" si="6"/>
        <v>0</v>
      </c>
      <c r="L36" s="28">
        <f t="shared" si="7"/>
        <v>0</v>
      </c>
    </row>
    <row r="37" spans="1:12" s="29" customFormat="1" ht="37.5" x14ac:dyDescent="0.35">
      <c r="A37" s="25">
        <v>23</v>
      </c>
      <c r="B37" s="23" t="s">
        <v>89</v>
      </c>
      <c r="C37" s="31">
        <v>1</v>
      </c>
      <c r="D37" s="24" t="s">
        <v>55</v>
      </c>
      <c r="E37" s="24"/>
      <c r="F37" s="26"/>
      <c r="G37" s="27"/>
      <c r="H37" s="28">
        <f t="shared" si="4"/>
        <v>0</v>
      </c>
      <c r="I37" s="28">
        <f t="shared" si="5"/>
        <v>0</v>
      </c>
      <c r="J37" s="28">
        <f>ROUND(F37*C37,0)</f>
        <v>0</v>
      </c>
      <c r="K37" s="28">
        <f t="shared" si="6"/>
        <v>0</v>
      </c>
      <c r="L37" s="28">
        <f t="shared" si="7"/>
        <v>0</v>
      </c>
    </row>
    <row r="38" spans="1:12" s="29" customFormat="1" ht="25" x14ac:dyDescent="0.35">
      <c r="A38" s="25">
        <v>24</v>
      </c>
      <c r="B38" s="23" t="s">
        <v>90</v>
      </c>
      <c r="C38" s="31">
        <v>1</v>
      </c>
      <c r="D38" s="24" t="s">
        <v>37</v>
      </c>
      <c r="E38" s="24"/>
      <c r="F38" s="26"/>
      <c r="G38" s="27"/>
      <c r="H38" s="28">
        <f t="shared" si="4"/>
        <v>0</v>
      </c>
      <c r="I38" s="28">
        <f t="shared" si="5"/>
        <v>0</v>
      </c>
      <c r="J38" s="28">
        <f>ROUND(F38*C38,0)</f>
        <v>0</v>
      </c>
      <c r="K38" s="28">
        <f t="shared" si="6"/>
        <v>0</v>
      </c>
      <c r="L38" s="28">
        <f t="shared" si="7"/>
        <v>0</v>
      </c>
    </row>
    <row r="39" spans="1:12" s="29" customFormat="1" ht="25" x14ac:dyDescent="0.35">
      <c r="A39" s="25">
        <v>25</v>
      </c>
      <c r="B39" s="23" t="s">
        <v>91</v>
      </c>
      <c r="C39" s="31">
        <v>1</v>
      </c>
      <c r="D39" s="24" t="s">
        <v>37</v>
      </c>
      <c r="E39" s="24"/>
      <c r="F39" s="26"/>
      <c r="G39" s="27"/>
      <c r="H39" s="28">
        <f t="shared" si="4"/>
        <v>0</v>
      </c>
      <c r="I39" s="28">
        <f t="shared" si="5"/>
        <v>0</v>
      </c>
      <c r="J39" s="28">
        <f>ROUND(F39*C39,0)</f>
        <v>0</v>
      </c>
      <c r="K39" s="28">
        <f t="shared" si="6"/>
        <v>0</v>
      </c>
      <c r="L39" s="28">
        <f t="shared" si="7"/>
        <v>0</v>
      </c>
    </row>
    <row r="40" spans="1:12" s="29" customFormat="1" x14ac:dyDescent="0.35">
      <c r="A40" s="25">
        <v>26</v>
      </c>
      <c r="B40" s="23" t="s">
        <v>92</v>
      </c>
      <c r="C40" s="31">
        <v>1</v>
      </c>
      <c r="D40" s="24" t="s">
        <v>37</v>
      </c>
      <c r="E40" s="24"/>
      <c r="F40" s="26"/>
      <c r="G40" s="27"/>
      <c r="H40" s="28">
        <f t="shared" si="4"/>
        <v>0</v>
      </c>
      <c r="I40" s="28">
        <f t="shared" si="5"/>
        <v>0</v>
      </c>
      <c r="J40" s="28">
        <f>ROUND(F40*C40,0)</f>
        <v>0</v>
      </c>
      <c r="K40" s="28">
        <f t="shared" si="6"/>
        <v>0</v>
      </c>
      <c r="L40" s="28">
        <f t="shared" si="7"/>
        <v>0</v>
      </c>
    </row>
    <row r="41" spans="1:12" s="29" customFormat="1" ht="37.5" x14ac:dyDescent="0.35">
      <c r="A41" s="25">
        <v>27</v>
      </c>
      <c r="B41" s="23" t="s">
        <v>93</v>
      </c>
      <c r="C41" s="31">
        <v>1</v>
      </c>
      <c r="D41" s="24" t="s">
        <v>58</v>
      </c>
      <c r="E41" s="24"/>
      <c r="F41" s="26"/>
      <c r="G41" s="27"/>
      <c r="H41" s="28">
        <f t="shared" si="4"/>
        <v>0</v>
      </c>
      <c r="I41" s="28">
        <f t="shared" si="5"/>
        <v>0</v>
      </c>
      <c r="J41" s="28">
        <f>ROUND(F41*C41,0)</f>
        <v>0</v>
      </c>
      <c r="K41" s="28">
        <f t="shared" si="6"/>
        <v>0</v>
      </c>
      <c r="L41" s="28">
        <f t="shared" si="7"/>
        <v>0</v>
      </c>
    </row>
    <row r="42" spans="1:12" s="29" customFormat="1" x14ac:dyDescent="0.35">
      <c r="A42" s="25">
        <v>28</v>
      </c>
      <c r="B42" s="23" t="s">
        <v>94</v>
      </c>
      <c r="C42" s="31">
        <v>1</v>
      </c>
      <c r="D42" s="24" t="s">
        <v>56</v>
      </c>
      <c r="E42" s="24"/>
      <c r="F42" s="26"/>
      <c r="G42" s="27"/>
      <c r="H42" s="28">
        <f t="shared" si="4"/>
        <v>0</v>
      </c>
      <c r="I42" s="28">
        <f t="shared" si="5"/>
        <v>0</v>
      </c>
      <c r="J42" s="28">
        <f>ROUND(F42*C42,0)</f>
        <v>0</v>
      </c>
      <c r="K42" s="28">
        <f t="shared" si="6"/>
        <v>0</v>
      </c>
      <c r="L42" s="28">
        <f t="shared" si="7"/>
        <v>0</v>
      </c>
    </row>
    <row r="43" spans="1:12" s="29" customFormat="1" ht="37.5" x14ac:dyDescent="0.35">
      <c r="A43" s="25">
        <v>29</v>
      </c>
      <c r="B43" s="23" t="s">
        <v>95</v>
      </c>
      <c r="C43" s="31">
        <v>1</v>
      </c>
      <c r="D43" s="24" t="s">
        <v>59</v>
      </c>
      <c r="E43" s="24"/>
      <c r="F43" s="26"/>
      <c r="G43" s="27"/>
      <c r="H43" s="28">
        <f t="shared" si="4"/>
        <v>0</v>
      </c>
      <c r="I43" s="28">
        <f t="shared" si="5"/>
        <v>0</v>
      </c>
      <c r="J43" s="28">
        <f>ROUND(F43*C43,0)</f>
        <v>0</v>
      </c>
      <c r="K43" s="28">
        <f t="shared" si="6"/>
        <v>0</v>
      </c>
      <c r="L43" s="28">
        <f t="shared" si="7"/>
        <v>0</v>
      </c>
    </row>
    <row r="44" spans="1:12" s="29" customFormat="1" x14ac:dyDescent="0.35">
      <c r="A44" s="25">
        <v>30</v>
      </c>
      <c r="B44" s="23" t="s">
        <v>96</v>
      </c>
      <c r="C44" s="31">
        <v>1</v>
      </c>
      <c r="D44" s="24" t="s">
        <v>59</v>
      </c>
      <c r="E44" s="24"/>
      <c r="F44" s="26"/>
      <c r="G44" s="27"/>
      <c r="H44" s="28">
        <f t="shared" si="4"/>
        <v>0</v>
      </c>
      <c r="I44" s="28">
        <f t="shared" si="5"/>
        <v>0</v>
      </c>
      <c r="J44" s="28">
        <f>ROUND(F44*C44,0)</f>
        <v>0</v>
      </c>
      <c r="K44" s="28">
        <f t="shared" si="6"/>
        <v>0</v>
      </c>
      <c r="L44" s="28">
        <f t="shared" si="7"/>
        <v>0</v>
      </c>
    </row>
    <row r="45" spans="1:12" s="29" customFormat="1" ht="37.5" x14ac:dyDescent="0.35">
      <c r="A45" s="25">
        <v>31</v>
      </c>
      <c r="B45" s="23" t="s">
        <v>97</v>
      </c>
      <c r="C45" s="31">
        <v>1</v>
      </c>
      <c r="D45" s="24" t="s">
        <v>37</v>
      </c>
      <c r="E45" s="24"/>
      <c r="F45" s="26"/>
      <c r="G45" s="27"/>
      <c r="H45" s="28">
        <f t="shared" si="4"/>
        <v>0</v>
      </c>
      <c r="I45" s="28">
        <f t="shared" si="5"/>
        <v>0</v>
      </c>
      <c r="J45" s="28">
        <f>ROUND(F45*C45,0)</f>
        <v>0</v>
      </c>
      <c r="K45" s="28">
        <f t="shared" si="6"/>
        <v>0</v>
      </c>
      <c r="L45" s="28">
        <f t="shared" si="7"/>
        <v>0</v>
      </c>
    </row>
    <row r="46" spans="1:12" s="29" customFormat="1" x14ac:dyDescent="0.35">
      <c r="A46" s="25">
        <v>32</v>
      </c>
      <c r="B46" s="23" t="s">
        <v>98</v>
      </c>
      <c r="C46" s="31">
        <v>1</v>
      </c>
      <c r="D46" s="24" t="s">
        <v>37</v>
      </c>
      <c r="E46" s="24"/>
      <c r="F46" s="26"/>
      <c r="G46" s="27"/>
      <c r="H46" s="28">
        <f t="shared" si="4"/>
        <v>0</v>
      </c>
      <c r="I46" s="28">
        <f t="shared" si="5"/>
        <v>0</v>
      </c>
      <c r="J46" s="28">
        <f>ROUND(F46*C46,0)</f>
        <v>0</v>
      </c>
      <c r="K46" s="28">
        <f t="shared" si="6"/>
        <v>0</v>
      </c>
      <c r="L46" s="28">
        <f t="shared" si="7"/>
        <v>0</v>
      </c>
    </row>
    <row r="47" spans="1:12" s="29" customFormat="1" ht="25" x14ac:dyDescent="0.35">
      <c r="A47" s="25">
        <v>33</v>
      </c>
      <c r="B47" s="23" t="s">
        <v>99</v>
      </c>
      <c r="C47" s="31">
        <v>1</v>
      </c>
      <c r="D47" s="24" t="s">
        <v>37</v>
      </c>
      <c r="E47" s="24"/>
      <c r="F47" s="26"/>
      <c r="G47" s="27"/>
      <c r="H47" s="28">
        <f t="shared" si="4"/>
        <v>0</v>
      </c>
      <c r="I47" s="28">
        <f t="shared" si="5"/>
        <v>0</v>
      </c>
      <c r="J47" s="28">
        <f>ROUND(F47*C47,0)</f>
        <v>0</v>
      </c>
      <c r="K47" s="28">
        <f t="shared" si="6"/>
        <v>0</v>
      </c>
      <c r="L47" s="28">
        <f t="shared" si="7"/>
        <v>0</v>
      </c>
    </row>
    <row r="48" spans="1:12" s="29" customFormat="1" x14ac:dyDescent="0.35">
      <c r="A48" s="25">
        <v>34</v>
      </c>
      <c r="B48" s="23" t="s">
        <v>100</v>
      </c>
      <c r="C48" s="31">
        <v>1</v>
      </c>
      <c r="D48" s="24" t="s">
        <v>37</v>
      </c>
      <c r="E48" s="24"/>
      <c r="F48" s="26"/>
      <c r="G48" s="27"/>
      <c r="H48" s="28">
        <f t="shared" si="4"/>
        <v>0</v>
      </c>
      <c r="I48" s="28">
        <f t="shared" si="5"/>
        <v>0</v>
      </c>
      <c r="J48" s="28">
        <f>ROUND(F48*C48,0)</f>
        <v>0</v>
      </c>
      <c r="K48" s="28">
        <f t="shared" si="6"/>
        <v>0</v>
      </c>
      <c r="L48" s="28">
        <f t="shared" si="7"/>
        <v>0</v>
      </c>
    </row>
    <row r="49" spans="1:12" s="29" customFormat="1" x14ac:dyDescent="0.35">
      <c r="A49" s="25">
        <v>35</v>
      </c>
      <c r="B49" s="23" t="s">
        <v>101</v>
      </c>
      <c r="C49" s="31">
        <v>1</v>
      </c>
      <c r="D49" s="24" t="s">
        <v>37</v>
      </c>
      <c r="E49" s="24"/>
      <c r="F49" s="26"/>
      <c r="G49" s="27"/>
      <c r="H49" s="28">
        <f t="shared" si="4"/>
        <v>0</v>
      </c>
      <c r="I49" s="28">
        <f t="shared" si="5"/>
        <v>0</v>
      </c>
      <c r="J49" s="28">
        <f>ROUND(F49*C49,0)</f>
        <v>0</v>
      </c>
      <c r="K49" s="28">
        <f t="shared" si="6"/>
        <v>0</v>
      </c>
      <c r="L49" s="28">
        <f t="shared" si="7"/>
        <v>0</v>
      </c>
    </row>
    <row r="50" spans="1:12" s="29" customFormat="1" ht="150" x14ac:dyDescent="0.35">
      <c r="A50" s="25">
        <v>36</v>
      </c>
      <c r="B50" s="23" t="s">
        <v>102</v>
      </c>
      <c r="C50" s="31">
        <v>1</v>
      </c>
      <c r="D50" s="24" t="s">
        <v>37</v>
      </c>
      <c r="E50" s="24"/>
      <c r="F50" s="26"/>
      <c r="G50" s="27"/>
      <c r="H50" s="28">
        <f t="shared" si="4"/>
        <v>0</v>
      </c>
      <c r="I50" s="28">
        <f t="shared" si="5"/>
        <v>0</v>
      </c>
      <c r="J50" s="28">
        <f>ROUND(F50*C50,0)</f>
        <v>0</v>
      </c>
      <c r="K50" s="28">
        <f t="shared" si="6"/>
        <v>0</v>
      </c>
      <c r="L50" s="28">
        <f t="shared" si="7"/>
        <v>0</v>
      </c>
    </row>
    <row r="51" spans="1:12" s="29" customFormat="1" x14ac:dyDescent="0.35">
      <c r="A51" s="25">
        <v>37</v>
      </c>
      <c r="B51" s="23" t="s">
        <v>103</v>
      </c>
      <c r="C51" s="31">
        <v>1</v>
      </c>
      <c r="D51" s="24" t="s">
        <v>55</v>
      </c>
      <c r="E51" s="24"/>
      <c r="F51" s="26"/>
      <c r="G51" s="27"/>
      <c r="H51" s="28">
        <f t="shared" si="4"/>
        <v>0</v>
      </c>
      <c r="I51" s="28">
        <f t="shared" si="5"/>
        <v>0</v>
      </c>
      <c r="J51" s="28">
        <f>ROUND(F51*C51,0)</f>
        <v>0</v>
      </c>
      <c r="K51" s="28">
        <f t="shared" si="6"/>
        <v>0</v>
      </c>
      <c r="L51" s="28">
        <f t="shared" si="7"/>
        <v>0</v>
      </c>
    </row>
    <row r="52" spans="1:12" s="29" customFormat="1" x14ac:dyDescent="0.35">
      <c r="A52" s="25">
        <v>38</v>
      </c>
      <c r="B52" s="23" t="s">
        <v>104</v>
      </c>
      <c r="C52" s="31">
        <v>1</v>
      </c>
      <c r="D52" s="24" t="s">
        <v>55</v>
      </c>
      <c r="E52" s="24"/>
      <c r="F52" s="26"/>
      <c r="G52" s="27"/>
      <c r="H52" s="28">
        <f t="shared" si="4"/>
        <v>0</v>
      </c>
      <c r="I52" s="28">
        <f t="shared" si="5"/>
        <v>0</v>
      </c>
      <c r="J52" s="28">
        <f>ROUND(F52*C52,0)</f>
        <v>0</v>
      </c>
      <c r="K52" s="28">
        <f t="shared" si="6"/>
        <v>0</v>
      </c>
      <c r="L52" s="28">
        <f t="shared" si="7"/>
        <v>0</v>
      </c>
    </row>
    <row r="53" spans="1:12" s="29" customFormat="1" ht="37.5" x14ac:dyDescent="0.35">
      <c r="A53" s="25">
        <v>39</v>
      </c>
      <c r="B53" s="23" t="s">
        <v>93</v>
      </c>
      <c r="C53" s="31">
        <v>1</v>
      </c>
      <c r="D53" s="24" t="s">
        <v>60</v>
      </c>
      <c r="E53" s="24"/>
      <c r="F53" s="26"/>
      <c r="G53" s="27"/>
      <c r="H53" s="28">
        <f t="shared" si="4"/>
        <v>0</v>
      </c>
      <c r="I53" s="28">
        <f t="shared" si="5"/>
        <v>0</v>
      </c>
      <c r="J53" s="28">
        <f>ROUND(F53*C53,0)</f>
        <v>0</v>
      </c>
      <c r="K53" s="28">
        <f t="shared" si="6"/>
        <v>0</v>
      </c>
      <c r="L53" s="28">
        <f t="shared" si="7"/>
        <v>0</v>
      </c>
    </row>
    <row r="54" spans="1:12" s="29" customFormat="1" ht="37.5" x14ac:dyDescent="0.35">
      <c r="A54" s="25">
        <v>40</v>
      </c>
      <c r="B54" s="23" t="s">
        <v>93</v>
      </c>
      <c r="C54" s="31">
        <v>1</v>
      </c>
      <c r="D54" s="24" t="s">
        <v>61</v>
      </c>
      <c r="E54" s="24"/>
      <c r="F54" s="26"/>
      <c r="G54" s="27"/>
      <c r="H54" s="28">
        <f t="shared" si="4"/>
        <v>0</v>
      </c>
      <c r="I54" s="28">
        <f t="shared" si="5"/>
        <v>0</v>
      </c>
      <c r="J54" s="28">
        <f>ROUND(F54*C54,0)</f>
        <v>0</v>
      </c>
      <c r="K54" s="28">
        <f t="shared" si="6"/>
        <v>0</v>
      </c>
      <c r="L54" s="28">
        <f t="shared" si="7"/>
        <v>0</v>
      </c>
    </row>
    <row r="55" spans="1:12" s="29" customFormat="1" ht="37.5" x14ac:dyDescent="0.35">
      <c r="A55" s="25">
        <v>41</v>
      </c>
      <c r="B55" s="23" t="s">
        <v>105</v>
      </c>
      <c r="C55" s="31">
        <v>1</v>
      </c>
      <c r="D55" s="24" t="s">
        <v>37</v>
      </c>
      <c r="E55" s="24"/>
      <c r="F55" s="26"/>
      <c r="G55" s="27"/>
      <c r="H55" s="28">
        <f t="shared" si="4"/>
        <v>0</v>
      </c>
      <c r="I55" s="28">
        <f t="shared" si="5"/>
        <v>0</v>
      </c>
      <c r="J55" s="28">
        <f>ROUND(F55*C55,0)</f>
        <v>0</v>
      </c>
      <c r="K55" s="28">
        <f t="shared" si="6"/>
        <v>0</v>
      </c>
      <c r="L55" s="28">
        <f t="shared" si="7"/>
        <v>0</v>
      </c>
    </row>
    <row r="56" spans="1:12" s="29" customFormat="1" ht="37.5" x14ac:dyDescent="0.35">
      <c r="A56" s="25">
        <v>42</v>
      </c>
      <c r="B56" s="23" t="s">
        <v>106</v>
      </c>
      <c r="C56" s="31">
        <v>1</v>
      </c>
      <c r="D56" s="24" t="s">
        <v>62</v>
      </c>
      <c r="E56" s="24"/>
      <c r="F56" s="26"/>
      <c r="G56" s="27"/>
      <c r="H56" s="28">
        <f t="shared" si="4"/>
        <v>0</v>
      </c>
      <c r="I56" s="28">
        <f t="shared" si="5"/>
        <v>0</v>
      </c>
      <c r="J56" s="28">
        <f>ROUND(F56*C56,0)</f>
        <v>0</v>
      </c>
      <c r="K56" s="28">
        <f t="shared" si="6"/>
        <v>0</v>
      </c>
      <c r="L56" s="28">
        <f t="shared" si="7"/>
        <v>0</v>
      </c>
    </row>
    <row r="57" spans="1:12" s="29" customFormat="1" ht="25" x14ac:dyDescent="0.35">
      <c r="A57" s="25">
        <v>43</v>
      </c>
      <c r="B57" s="23" t="s">
        <v>107</v>
      </c>
      <c r="C57" s="31">
        <v>1</v>
      </c>
      <c r="D57" s="24" t="s">
        <v>63</v>
      </c>
      <c r="E57" s="24"/>
      <c r="F57" s="26"/>
      <c r="G57" s="27"/>
      <c r="H57" s="28">
        <f t="shared" si="4"/>
        <v>0</v>
      </c>
      <c r="I57" s="28">
        <f t="shared" si="5"/>
        <v>0</v>
      </c>
      <c r="J57" s="28">
        <f>ROUND(F57*C57,0)</f>
        <v>0</v>
      </c>
      <c r="K57" s="28">
        <f t="shared" si="6"/>
        <v>0</v>
      </c>
      <c r="L57" s="28">
        <f t="shared" si="7"/>
        <v>0</v>
      </c>
    </row>
    <row r="58" spans="1:12" s="29" customFormat="1" ht="25" x14ac:dyDescent="0.35">
      <c r="A58" s="25">
        <v>44</v>
      </c>
      <c r="B58" s="23" t="s">
        <v>108</v>
      </c>
      <c r="C58" s="31">
        <v>1</v>
      </c>
      <c r="D58" s="24" t="s">
        <v>60</v>
      </c>
      <c r="E58" s="24"/>
      <c r="F58" s="26"/>
      <c r="G58" s="27"/>
      <c r="H58" s="28">
        <f t="shared" si="4"/>
        <v>0</v>
      </c>
      <c r="I58" s="28">
        <f t="shared" si="5"/>
        <v>0</v>
      </c>
      <c r="J58" s="28">
        <f>ROUND(F58*C58,0)</f>
        <v>0</v>
      </c>
      <c r="K58" s="28">
        <f t="shared" si="6"/>
        <v>0</v>
      </c>
      <c r="L58" s="28">
        <f t="shared" si="7"/>
        <v>0</v>
      </c>
    </row>
    <row r="59" spans="1:12" s="29" customFormat="1" ht="25" x14ac:dyDescent="0.35">
      <c r="A59" s="25">
        <v>45</v>
      </c>
      <c r="B59" s="23" t="s">
        <v>109</v>
      </c>
      <c r="C59" s="31">
        <v>1</v>
      </c>
      <c r="D59" s="24" t="s">
        <v>37</v>
      </c>
      <c r="E59" s="24"/>
      <c r="F59" s="26"/>
      <c r="G59" s="27"/>
      <c r="H59" s="28">
        <f t="shared" si="4"/>
        <v>0</v>
      </c>
      <c r="I59" s="28">
        <f t="shared" si="5"/>
        <v>0</v>
      </c>
      <c r="J59" s="28">
        <f>ROUND(F59*C59,0)</f>
        <v>0</v>
      </c>
      <c r="K59" s="28">
        <f t="shared" si="6"/>
        <v>0</v>
      </c>
      <c r="L59" s="28">
        <f t="shared" si="7"/>
        <v>0</v>
      </c>
    </row>
    <row r="60" spans="1:12" s="29" customFormat="1" x14ac:dyDescent="0.35">
      <c r="A60" s="25">
        <v>46</v>
      </c>
      <c r="B60" s="23" t="s">
        <v>110</v>
      </c>
      <c r="C60" s="31">
        <v>1</v>
      </c>
      <c r="D60" s="24" t="s">
        <v>37</v>
      </c>
      <c r="E60" s="24"/>
      <c r="F60" s="26"/>
      <c r="G60" s="27"/>
      <c r="H60" s="28">
        <f t="shared" si="4"/>
        <v>0</v>
      </c>
      <c r="I60" s="28">
        <f t="shared" si="5"/>
        <v>0</v>
      </c>
      <c r="J60" s="28">
        <f>ROUND(F60*C60,0)</f>
        <v>0</v>
      </c>
      <c r="K60" s="28">
        <f t="shared" si="6"/>
        <v>0</v>
      </c>
      <c r="L60" s="28">
        <f t="shared" si="7"/>
        <v>0</v>
      </c>
    </row>
    <row r="61" spans="1:12" s="29" customFormat="1" x14ac:dyDescent="0.35">
      <c r="A61" s="25">
        <v>47</v>
      </c>
      <c r="B61" s="23" t="s">
        <v>111</v>
      </c>
      <c r="C61" s="31">
        <v>1</v>
      </c>
      <c r="D61" s="24" t="s">
        <v>64</v>
      </c>
      <c r="E61" s="24"/>
      <c r="F61" s="26"/>
      <c r="G61" s="27"/>
      <c r="H61" s="28">
        <f t="shared" si="4"/>
        <v>0</v>
      </c>
      <c r="I61" s="28">
        <f t="shared" si="5"/>
        <v>0</v>
      </c>
      <c r="J61" s="28">
        <f>ROUND(F61*C61,0)</f>
        <v>0</v>
      </c>
      <c r="K61" s="28">
        <f t="shared" si="6"/>
        <v>0</v>
      </c>
      <c r="L61" s="28">
        <f t="shared" si="7"/>
        <v>0</v>
      </c>
    </row>
    <row r="62" spans="1:12" s="29" customFormat="1" ht="37.5" x14ac:dyDescent="0.35">
      <c r="A62" s="25">
        <v>48</v>
      </c>
      <c r="B62" s="23" t="s">
        <v>112</v>
      </c>
      <c r="C62" s="31">
        <v>1</v>
      </c>
      <c r="D62" s="24" t="s">
        <v>37</v>
      </c>
      <c r="E62" s="24"/>
      <c r="F62" s="26"/>
      <c r="G62" s="27"/>
      <c r="H62" s="28">
        <f t="shared" si="4"/>
        <v>0</v>
      </c>
      <c r="I62" s="28">
        <f t="shared" si="5"/>
        <v>0</v>
      </c>
      <c r="J62" s="28">
        <f>ROUND(F62*C62,0)</f>
        <v>0</v>
      </c>
      <c r="K62" s="28">
        <f t="shared" si="6"/>
        <v>0</v>
      </c>
      <c r="L62" s="28">
        <f t="shared" si="7"/>
        <v>0</v>
      </c>
    </row>
    <row r="63" spans="1:12" s="29" customFormat="1" x14ac:dyDescent="0.35">
      <c r="A63" s="25">
        <v>49</v>
      </c>
      <c r="B63" s="23" t="s">
        <v>113</v>
      </c>
      <c r="C63" s="31">
        <v>1</v>
      </c>
      <c r="D63" s="24" t="s">
        <v>37</v>
      </c>
      <c r="E63" s="24"/>
      <c r="F63" s="26"/>
      <c r="G63" s="27"/>
      <c r="H63" s="28">
        <f t="shared" si="4"/>
        <v>0</v>
      </c>
      <c r="I63" s="28">
        <f t="shared" si="5"/>
        <v>0</v>
      </c>
      <c r="J63" s="28">
        <f>ROUND(F63*C63,0)</f>
        <v>0</v>
      </c>
      <c r="K63" s="28">
        <f t="shared" si="6"/>
        <v>0</v>
      </c>
      <c r="L63" s="28">
        <f t="shared" si="7"/>
        <v>0</v>
      </c>
    </row>
    <row r="64" spans="1:12" s="29" customFormat="1" x14ac:dyDescent="0.35">
      <c r="A64" s="25">
        <v>50</v>
      </c>
      <c r="B64" s="23" t="s">
        <v>114</v>
      </c>
      <c r="C64" s="31">
        <v>1</v>
      </c>
      <c r="D64" s="24" t="s">
        <v>37</v>
      </c>
      <c r="E64" s="24"/>
      <c r="F64" s="26"/>
      <c r="G64" s="27"/>
      <c r="H64" s="28">
        <f t="shared" si="4"/>
        <v>0</v>
      </c>
      <c r="I64" s="28">
        <f t="shared" si="5"/>
        <v>0</v>
      </c>
      <c r="J64" s="28">
        <f>ROUND(F64*C64,0)</f>
        <v>0</v>
      </c>
      <c r="K64" s="28">
        <f t="shared" si="6"/>
        <v>0</v>
      </c>
      <c r="L64" s="28">
        <f t="shared" si="7"/>
        <v>0</v>
      </c>
    </row>
    <row r="65" spans="1:12" s="29" customFormat="1" x14ac:dyDescent="0.35">
      <c r="A65" s="25">
        <v>51</v>
      </c>
      <c r="B65" s="23" t="s">
        <v>115</v>
      </c>
      <c r="C65" s="31">
        <v>1</v>
      </c>
      <c r="D65" s="24" t="s">
        <v>37</v>
      </c>
      <c r="E65" s="24"/>
      <c r="F65" s="26"/>
      <c r="G65" s="27"/>
      <c r="H65" s="28">
        <f t="shared" si="4"/>
        <v>0</v>
      </c>
      <c r="I65" s="28">
        <f t="shared" si="5"/>
        <v>0</v>
      </c>
      <c r="J65" s="28">
        <f>ROUND(F65*C65,0)</f>
        <v>0</v>
      </c>
      <c r="K65" s="28">
        <f t="shared" si="6"/>
        <v>0</v>
      </c>
      <c r="L65" s="28">
        <f t="shared" si="7"/>
        <v>0</v>
      </c>
    </row>
    <row r="66" spans="1:12" s="29" customFormat="1" x14ac:dyDescent="0.35">
      <c r="A66" s="25">
        <v>52</v>
      </c>
      <c r="B66" s="23" t="s">
        <v>116</v>
      </c>
      <c r="C66" s="31">
        <v>1</v>
      </c>
      <c r="D66" s="24" t="s">
        <v>37</v>
      </c>
      <c r="E66" s="24"/>
      <c r="F66" s="26"/>
      <c r="G66" s="27"/>
      <c r="H66" s="28">
        <f t="shared" si="4"/>
        <v>0</v>
      </c>
      <c r="I66" s="28">
        <f t="shared" si="5"/>
        <v>0</v>
      </c>
      <c r="J66" s="28">
        <f>ROUND(F66*C66,0)</f>
        <v>0</v>
      </c>
      <c r="K66" s="28">
        <f t="shared" si="6"/>
        <v>0</v>
      </c>
      <c r="L66" s="28">
        <f t="shared" si="7"/>
        <v>0</v>
      </c>
    </row>
    <row r="67" spans="1:12" s="29" customFormat="1" x14ac:dyDescent="0.35">
      <c r="A67" s="25">
        <v>53</v>
      </c>
      <c r="B67" s="23" t="s">
        <v>117</v>
      </c>
      <c r="C67" s="31">
        <v>1</v>
      </c>
      <c r="D67" s="24" t="s">
        <v>37</v>
      </c>
      <c r="E67" s="24"/>
      <c r="F67" s="26"/>
      <c r="G67" s="27"/>
      <c r="H67" s="28">
        <f t="shared" si="4"/>
        <v>0</v>
      </c>
      <c r="I67" s="28">
        <f t="shared" si="5"/>
        <v>0</v>
      </c>
      <c r="J67" s="28">
        <f>ROUND(F67*C67,0)</f>
        <v>0</v>
      </c>
      <c r="K67" s="28">
        <f t="shared" si="6"/>
        <v>0</v>
      </c>
      <c r="L67" s="28">
        <f t="shared" si="7"/>
        <v>0</v>
      </c>
    </row>
    <row r="68" spans="1:12" s="29" customFormat="1" x14ac:dyDescent="0.35">
      <c r="A68" s="25">
        <v>54</v>
      </c>
      <c r="B68" s="23" t="s">
        <v>118</v>
      </c>
      <c r="C68" s="31">
        <v>1</v>
      </c>
      <c r="D68" s="24" t="s">
        <v>37</v>
      </c>
      <c r="E68" s="24"/>
      <c r="F68" s="26"/>
      <c r="G68" s="27"/>
      <c r="H68" s="28">
        <f t="shared" si="4"/>
        <v>0</v>
      </c>
      <c r="I68" s="28">
        <f t="shared" si="5"/>
        <v>0</v>
      </c>
      <c r="J68" s="28">
        <f>ROUND(F68*C68,0)</f>
        <v>0</v>
      </c>
      <c r="K68" s="28">
        <f t="shared" si="6"/>
        <v>0</v>
      </c>
      <c r="L68" s="28">
        <f t="shared" si="7"/>
        <v>0</v>
      </c>
    </row>
    <row r="69" spans="1:12" s="29" customFormat="1" x14ac:dyDescent="0.35">
      <c r="A69" s="25">
        <v>55</v>
      </c>
      <c r="B69" s="23" t="s">
        <v>119</v>
      </c>
      <c r="C69" s="31">
        <v>1</v>
      </c>
      <c r="D69" s="24" t="s">
        <v>37</v>
      </c>
      <c r="E69" s="24"/>
      <c r="F69" s="26"/>
      <c r="G69" s="27"/>
      <c r="H69" s="28">
        <f t="shared" si="4"/>
        <v>0</v>
      </c>
      <c r="I69" s="28">
        <f t="shared" si="5"/>
        <v>0</v>
      </c>
      <c r="J69" s="28">
        <f>ROUND(F69*C69,0)</f>
        <v>0</v>
      </c>
      <c r="K69" s="28">
        <f t="shared" si="6"/>
        <v>0</v>
      </c>
      <c r="L69" s="28">
        <f t="shared" si="7"/>
        <v>0</v>
      </c>
    </row>
    <row r="70" spans="1:12" s="29" customFormat="1" x14ac:dyDescent="0.35">
      <c r="A70" s="25">
        <v>56</v>
      </c>
      <c r="B70" s="23" t="s">
        <v>120</v>
      </c>
      <c r="C70" s="31">
        <v>1</v>
      </c>
      <c r="D70" s="24" t="s">
        <v>37</v>
      </c>
      <c r="E70" s="24"/>
      <c r="F70" s="26"/>
      <c r="G70" s="27"/>
      <c r="H70" s="28">
        <f t="shared" si="4"/>
        <v>0</v>
      </c>
      <c r="I70" s="28">
        <f t="shared" si="5"/>
        <v>0</v>
      </c>
      <c r="J70" s="28">
        <f>ROUND(F70*C70,0)</f>
        <v>0</v>
      </c>
      <c r="K70" s="28">
        <f t="shared" si="6"/>
        <v>0</v>
      </c>
      <c r="L70" s="28">
        <f t="shared" si="7"/>
        <v>0</v>
      </c>
    </row>
    <row r="71" spans="1:12" s="29" customFormat="1" x14ac:dyDescent="0.35">
      <c r="A71" s="25">
        <v>57</v>
      </c>
      <c r="B71" s="23" t="s">
        <v>121</v>
      </c>
      <c r="C71" s="31">
        <v>1</v>
      </c>
      <c r="D71" s="24" t="s">
        <v>37</v>
      </c>
      <c r="E71" s="24"/>
      <c r="F71" s="26"/>
      <c r="G71" s="27"/>
      <c r="H71" s="28">
        <f t="shared" si="4"/>
        <v>0</v>
      </c>
      <c r="I71" s="28">
        <f t="shared" si="5"/>
        <v>0</v>
      </c>
      <c r="J71" s="28">
        <f>ROUND(F71*C71,0)</f>
        <v>0</v>
      </c>
      <c r="K71" s="28">
        <f t="shared" si="6"/>
        <v>0</v>
      </c>
      <c r="L71" s="28">
        <f t="shared" si="7"/>
        <v>0</v>
      </c>
    </row>
    <row r="72" spans="1:12" s="29" customFormat="1" x14ac:dyDescent="0.35">
      <c r="A72" s="25">
        <v>58</v>
      </c>
      <c r="B72" s="23" t="s">
        <v>122</v>
      </c>
      <c r="C72" s="31">
        <v>1</v>
      </c>
      <c r="D72" s="24" t="s">
        <v>37</v>
      </c>
      <c r="E72" s="24"/>
      <c r="F72" s="26"/>
      <c r="G72" s="27"/>
      <c r="H72" s="28">
        <f t="shared" si="4"/>
        <v>0</v>
      </c>
      <c r="I72" s="28">
        <f t="shared" si="5"/>
        <v>0</v>
      </c>
      <c r="J72" s="28">
        <f>ROUND(F72*C72,0)</f>
        <v>0</v>
      </c>
      <c r="K72" s="28">
        <f t="shared" si="6"/>
        <v>0</v>
      </c>
      <c r="L72" s="28">
        <f t="shared" si="7"/>
        <v>0</v>
      </c>
    </row>
    <row r="73" spans="1:12" s="29" customFormat="1" x14ac:dyDescent="0.35">
      <c r="A73" s="25">
        <v>59</v>
      </c>
      <c r="B73" s="23" t="s">
        <v>123</v>
      </c>
      <c r="C73" s="31">
        <v>1</v>
      </c>
      <c r="D73" s="24" t="s">
        <v>37</v>
      </c>
      <c r="E73" s="24"/>
      <c r="F73" s="26"/>
      <c r="G73" s="27"/>
      <c r="H73" s="28">
        <f t="shared" si="4"/>
        <v>0</v>
      </c>
      <c r="I73" s="28">
        <f t="shared" si="5"/>
        <v>0</v>
      </c>
      <c r="J73" s="28">
        <f>ROUND(F73*C73,0)</f>
        <v>0</v>
      </c>
      <c r="K73" s="28">
        <f t="shared" si="6"/>
        <v>0</v>
      </c>
      <c r="L73" s="28">
        <f t="shared" si="7"/>
        <v>0</v>
      </c>
    </row>
    <row r="74" spans="1:12" s="29" customFormat="1" x14ac:dyDescent="0.35">
      <c r="A74" s="25">
        <v>60</v>
      </c>
      <c r="B74" s="23" t="s">
        <v>124</v>
      </c>
      <c r="C74" s="31">
        <v>1</v>
      </c>
      <c r="D74" s="24" t="s">
        <v>57</v>
      </c>
      <c r="E74" s="24"/>
      <c r="F74" s="26"/>
      <c r="G74" s="27"/>
      <c r="H74" s="28">
        <f t="shared" si="4"/>
        <v>0</v>
      </c>
      <c r="I74" s="28">
        <f t="shared" si="5"/>
        <v>0</v>
      </c>
      <c r="J74" s="28">
        <f>ROUND(F74*C74,0)</f>
        <v>0</v>
      </c>
      <c r="K74" s="28">
        <f t="shared" si="6"/>
        <v>0</v>
      </c>
      <c r="L74" s="28">
        <f t="shared" si="7"/>
        <v>0</v>
      </c>
    </row>
    <row r="75" spans="1:12" s="29" customFormat="1" ht="37.5" x14ac:dyDescent="0.35">
      <c r="A75" s="25">
        <v>61</v>
      </c>
      <c r="B75" s="23" t="s">
        <v>125</v>
      </c>
      <c r="C75" s="31">
        <v>1</v>
      </c>
      <c r="D75" s="24" t="s">
        <v>65</v>
      </c>
      <c r="E75" s="24"/>
      <c r="F75" s="26"/>
      <c r="G75" s="27"/>
      <c r="H75" s="28">
        <f t="shared" si="4"/>
        <v>0</v>
      </c>
      <c r="I75" s="28">
        <f t="shared" si="5"/>
        <v>0</v>
      </c>
      <c r="J75" s="28">
        <f>ROUND(F75*C75,0)</f>
        <v>0</v>
      </c>
      <c r="K75" s="28">
        <f t="shared" si="6"/>
        <v>0</v>
      </c>
      <c r="L75" s="28">
        <f t="shared" si="7"/>
        <v>0</v>
      </c>
    </row>
    <row r="76" spans="1:12" s="29" customFormat="1" ht="62.5" x14ac:dyDescent="0.35">
      <c r="A76" s="25">
        <v>62</v>
      </c>
      <c r="B76" s="23" t="s">
        <v>126</v>
      </c>
      <c r="C76" s="31">
        <v>1</v>
      </c>
      <c r="D76" s="24" t="s">
        <v>65</v>
      </c>
      <c r="E76" s="24"/>
      <c r="F76" s="26"/>
      <c r="G76" s="27"/>
      <c r="H76" s="28">
        <f t="shared" si="4"/>
        <v>0</v>
      </c>
      <c r="I76" s="28">
        <f t="shared" si="5"/>
        <v>0</v>
      </c>
      <c r="J76" s="28">
        <f>ROUND(F76*C76,0)</f>
        <v>0</v>
      </c>
      <c r="K76" s="28">
        <f t="shared" si="6"/>
        <v>0</v>
      </c>
      <c r="L76" s="28">
        <f t="shared" si="7"/>
        <v>0</v>
      </c>
    </row>
    <row r="77" spans="1:12" s="29" customFormat="1" ht="25" x14ac:dyDescent="0.35">
      <c r="A77" s="25">
        <v>63</v>
      </c>
      <c r="B77" s="23" t="s">
        <v>127</v>
      </c>
      <c r="C77" s="31">
        <v>1</v>
      </c>
      <c r="D77" s="24" t="s">
        <v>66</v>
      </c>
      <c r="E77" s="24"/>
      <c r="F77" s="26"/>
      <c r="G77" s="27"/>
      <c r="H77" s="28">
        <f t="shared" si="4"/>
        <v>0</v>
      </c>
      <c r="I77" s="28">
        <f t="shared" si="5"/>
        <v>0</v>
      </c>
      <c r="J77" s="28">
        <f>ROUND(F77*C77,0)</f>
        <v>0</v>
      </c>
      <c r="K77" s="28">
        <f t="shared" si="6"/>
        <v>0</v>
      </c>
      <c r="L77" s="28">
        <f t="shared" si="7"/>
        <v>0</v>
      </c>
    </row>
    <row r="78" spans="1:12" s="29" customFormat="1" ht="25" x14ac:dyDescent="0.35">
      <c r="A78" s="25">
        <v>64</v>
      </c>
      <c r="B78" s="23" t="s">
        <v>128</v>
      </c>
      <c r="C78" s="31">
        <v>1</v>
      </c>
      <c r="D78" s="24" t="s">
        <v>37</v>
      </c>
      <c r="E78" s="24"/>
      <c r="F78" s="26"/>
      <c r="G78" s="27"/>
      <c r="H78" s="28">
        <f t="shared" si="4"/>
        <v>0</v>
      </c>
      <c r="I78" s="28">
        <f t="shared" si="5"/>
        <v>0</v>
      </c>
      <c r="J78" s="28">
        <f>ROUND(F78*C78,0)</f>
        <v>0</v>
      </c>
      <c r="K78" s="28">
        <f t="shared" si="6"/>
        <v>0</v>
      </c>
      <c r="L78" s="28">
        <f t="shared" si="7"/>
        <v>0</v>
      </c>
    </row>
    <row r="79" spans="1:12" s="29" customFormat="1" ht="25" x14ac:dyDescent="0.35">
      <c r="A79" s="25">
        <v>65</v>
      </c>
      <c r="B79" s="23" t="s">
        <v>129</v>
      </c>
      <c r="C79" s="31">
        <v>1</v>
      </c>
      <c r="D79" s="24" t="s">
        <v>37</v>
      </c>
      <c r="E79" s="24"/>
      <c r="F79" s="26"/>
      <c r="G79" s="27"/>
      <c r="H79" s="28">
        <f t="shared" si="4"/>
        <v>0</v>
      </c>
      <c r="I79" s="28">
        <f t="shared" si="5"/>
        <v>0</v>
      </c>
      <c r="J79" s="28">
        <f>ROUND(F79*C79,0)</f>
        <v>0</v>
      </c>
      <c r="K79" s="28">
        <f t="shared" si="6"/>
        <v>0</v>
      </c>
      <c r="L79" s="28">
        <f t="shared" si="7"/>
        <v>0</v>
      </c>
    </row>
    <row r="80" spans="1:12" s="29" customFormat="1" x14ac:dyDescent="0.35">
      <c r="A80" s="25">
        <v>66</v>
      </c>
      <c r="B80" s="23" t="s">
        <v>130</v>
      </c>
      <c r="C80" s="31">
        <v>1</v>
      </c>
      <c r="D80" s="24" t="s">
        <v>37</v>
      </c>
      <c r="E80" s="24"/>
      <c r="F80" s="26"/>
      <c r="G80" s="27"/>
      <c r="H80" s="28">
        <f t="shared" ref="H80:H106" si="8">+ROUND(F80*G80,0)</f>
        <v>0</v>
      </c>
      <c r="I80" s="28">
        <f t="shared" ref="I80:I106" si="9">ROUND(F80+H80,0)</f>
        <v>0</v>
      </c>
      <c r="J80" s="28">
        <f>ROUND(F80*C80,0)</f>
        <v>0</v>
      </c>
      <c r="K80" s="28">
        <f t="shared" ref="K80:K106" si="10">ROUND(J80*G80,0)</f>
        <v>0</v>
      </c>
      <c r="L80" s="28">
        <f t="shared" ref="L80:L106" si="11">ROUND(J80+K80,0)</f>
        <v>0</v>
      </c>
    </row>
    <row r="81" spans="1:12" s="29" customFormat="1" x14ac:dyDescent="0.35">
      <c r="A81" s="25">
        <v>67</v>
      </c>
      <c r="B81" s="23" t="s">
        <v>131</v>
      </c>
      <c r="C81" s="31">
        <v>1</v>
      </c>
      <c r="D81" s="24" t="s">
        <v>37</v>
      </c>
      <c r="E81" s="24"/>
      <c r="F81" s="26"/>
      <c r="G81" s="27"/>
      <c r="H81" s="28">
        <f t="shared" si="8"/>
        <v>0</v>
      </c>
      <c r="I81" s="28">
        <f t="shared" si="9"/>
        <v>0</v>
      </c>
      <c r="J81" s="28">
        <f>ROUND(F81*C81,0)</f>
        <v>0</v>
      </c>
      <c r="K81" s="28">
        <f t="shared" si="10"/>
        <v>0</v>
      </c>
      <c r="L81" s="28">
        <f t="shared" si="11"/>
        <v>0</v>
      </c>
    </row>
    <row r="82" spans="1:12" s="29" customFormat="1" ht="25" x14ac:dyDescent="0.35">
      <c r="A82" s="25">
        <v>68</v>
      </c>
      <c r="B82" s="23" t="s">
        <v>132</v>
      </c>
      <c r="C82" s="31">
        <v>1</v>
      </c>
      <c r="D82" s="24" t="s">
        <v>37</v>
      </c>
      <c r="E82" s="24"/>
      <c r="F82" s="26"/>
      <c r="G82" s="27"/>
      <c r="H82" s="28">
        <f t="shared" si="8"/>
        <v>0</v>
      </c>
      <c r="I82" s="28">
        <f t="shared" si="9"/>
        <v>0</v>
      </c>
      <c r="J82" s="28">
        <f>ROUND(F82*C82,0)</f>
        <v>0</v>
      </c>
      <c r="K82" s="28">
        <f t="shared" si="10"/>
        <v>0</v>
      </c>
      <c r="L82" s="28">
        <f t="shared" si="11"/>
        <v>0</v>
      </c>
    </row>
    <row r="83" spans="1:12" s="29" customFormat="1" x14ac:dyDescent="0.35">
      <c r="A83" s="25">
        <v>69</v>
      </c>
      <c r="B83" s="23" t="s">
        <v>133</v>
      </c>
      <c r="C83" s="31">
        <v>1</v>
      </c>
      <c r="D83" s="24" t="s">
        <v>37</v>
      </c>
      <c r="E83" s="24"/>
      <c r="F83" s="26"/>
      <c r="G83" s="27"/>
      <c r="H83" s="28">
        <f t="shared" si="8"/>
        <v>0</v>
      </c>
      <c r="I83" s="28">
        <f t="shared" si="9"/>
        <v>0</v>
      </c>
      <c r="J83" s="28">
        <f>ROUND(F83*C83,0)</f>
        <v>0</v>
      </c>
      <c r="K83" s="28">
        <f t="shared" si="10"/>
        <v>0</v>
      </c>
      <c r="L83" s="28">
        <f t="shared" si="11"/>
        <v>0</v>
      </c>
    </row>
    <row r="84" spans="1:12" s="29" customFormat="1" ht="37.5" x14ac:dyDescent="0.35">
      <c r="A84" s="25">
        <v>70</v>
      </c>
      <c r="B84" s="23" t="s">
        <v>134</v>
      </c>
      <c r="C84" s="31">
        <v>1</v>
      </c>
      <c r="D84" s="24" t="s">
        <v>37</v>
      </c>
      <c r="E84" s="24"/>
      <c r="F84" s="26"/>
      <c r="G84" s="27"/>
      <c r="H84" s="28">
        <f t="shared" si="8"/>
        <v>0</v>
      </c>
      <c r="I84" s="28">
        <f t="shared" si="9"/>
        <v>0</v>
      </c>
      <c r="J84" s="28">
        <f>ROUND(F84*C84,0)</f>
        <v>0</v>
      </c>
      <c r="K84" s="28">
        <f t="shared" si="10"/>
        <v>0</v>
      </c>
      <c r="L84" s="28">
        <f t="shared" si="11"/>
        <v>0</v>
      </c>
    </row>
    <row r="85" spans="1:12" s="29" customFormat="1" ht="87.5" x14ac:dyDescent="0.35">
      <c r="A85" s="25">
        <v>71</v>
      </c>
      <c r="B85" s="23" t="s">
        <v>135</v>
      </c>
      <c r="C85" s="31">
        <v>1</v>
      </c>
      <c r="D85" s="24" t="s">
        <v>37</v>
      </c>
      <c r="E85" s="24"/>
      <c r="F85" s="26"/>
      <c r="G85" s="27"/>
      <c r="H85" s="28">
        <f t="shared" si="8"/>
        <v>0</v>
      </c>
      <c r="I85" s="28">
        <f t="shared" si="9"/>
        <v>0</v>
      </c>
      <c r="J85" s="28">
        <f>ROUND(F85*C85,0)</f>
        <v>0</v>
      </c>
      <c r="K85" s="28">
        <f t="shared" si="10"/>
        <v>0</v>
      </c>
      <c r="L85" s="28">
        <f t="shared" si="11"/>
        <v>0</v>
      </c>
    </row>
    <row r="86" spans="1:12" s="29" customFormat="1" ht="75" x14ac:dyDescent="0.35">
      <c r="A86" s="25">
        <v>72</v>
      </c>
      <c r="B86" s="23" t="s">
        <v>136</v>
      </c>
      <c r="C86" s="31">
        <v>1</v>
      </c>
      <c r="D86" s="24" t="s">
        <v>37</v>
      </c>
      <c r="E86" s="24"/>
      <c r="F86" s="26"/>
      <c r="G86" s="27"/>
      <c r="H86" s="28">
        <f t="shared" si="8"/>
        <v>0</v>
      </c>
      <c r="I86" s="28">
        <f t="shared" si="9"/>
        <v>0</v>
      </c>
      <c r="J86" s="28">
        <f>ROUND(F86*C86,0)</f>
        <v>0</v>
      </c>
      <c r="K86" s="28">
        <f t="shared" si="10"/>
        <v>0</v>
      </c>
      <c r="L86" s="28">
        <f t="shared" si="11"/>
        <v>0</v>
      </c>
    </row>
    <row r="87" spans="1:12" s="29" customFormat="1" ht="37.5" x14ac:dyDescent="0.35">
      <c r="A87" s="25">
        <v>73</v>
      </c>
      <c r="B87" s="23" t="s">
        <v>137</v>
      </c>
      <c r="C87" s="31">
        <v>1</v>
      </c>
      <c r="D87" s="24" t="s">
        <v>37</v>
      </c>
      <c r="E87" s="24"/>
      <c r="F87" s="26"/>
      <c r="G87" s="27"/>
      <c r="H87" s="28">
        <f t="shared" si="8"/>
        <v>0</v>
      </c>
      <c r="I87" s="28">
        <f t="shared" si="9"/>
        <v>0</v>
      </c>
      <c r="J87" s="28">
        <f>ROUND(F87*C87,0)</f>
        <v>0</v>
      </c>
      <c r="K87" s="28">
        <f t="shared" si="10"/>
        <v>0</v>
      </c>
      <c r="L87" s="28">
        <f t="shared" si="11"/>
        <v>0</v>
      </c>
    </row>
    <row r="88" spans="1:12" s="29" customFormat="1" x14ac:dyDescent="0.35">
      <c r="A88" s="25">
        <v>74</v>
      </c>
      <c r="B88" s="23" t="s">
        <v>138</v>
      </c>
      <c r="C88" s="31">
        <v>1</v>
      </c>
      <c r="D88" s="24" t="s">
        <v>37</v>
      </c>
      <c r="E88" s="24"/>
      <c r="F88" s="26"/>
      <c r="G88" s="27"/>
      <c r="H88" s="28">
        <f t="shared" si="8"/>
        <v>0</v>
      </c>
      <c r="I88" s="28">
        <f t="shared" si="9"/>
        <v>0</v>
      </c>
      <c r="J88" s="28">
        <f>ROUND(F88*C88,0)</f>
        <v>0</v>
      </c>
      <c r="K88" s="28">
        <f t="shared" si="10"/>
        <v>0</v>
      </c>
      <c r="L88" s="28">
        <f t="shared" si="11"/>
        <v>0</v>
      </c>
    </row>
    <row r="89" spans="1:12" s="29" customFormat="1" x14ac:dyDescent="0.35">
      <c r="A89" s="25">
        <v>75</v>
      </c>
      <c r="B89" s="23" t="s">
        <v>139</v>
      </c>
      <c r="C89" s="31">
        <v>1</v>
      </c>
      <c r="D89" s="24" t="s">
        <v>37</v>
      </c>
      <c r="E89" s="24"/>
      <c r="F89" s="26"/>
      <c r="G89" s="27"/>
      <c r="H89" s="28">
        <f t="shared" si="8"/>
        <v>0</v>
      </c>
      <c r="I89" s="28">
        <f t="shared" si="9"/>
        <v>0</v>
      </c>
      <c r="J89" s="28">
        <f>ROUND(F89*C89,0)</f>
        <v>0</v>
      </c>
      <c r="K89" s="28">
        <f t="shared" si="10"/>
        <v>0</v>
      </c>
      <c r="L89" s="28">
        <f t="shared" si="11"/>
        <v>0</v>
      </c>
    </row>
    <row r="90" spans="1:12" s="29" customFormat="1" x14ac:dyDescent="0.35">
      <c r="A90" s="25">
        <v>76</v>
      </c>
      <c r="B90" s="23" t="s">
        <v>140</v>
      </c>
      <c r="C90" s="31">
        <v>1</v>
      </c>
      <c r="D90" s="24" t="s">
        <v>37</v>
      </c>
      <c r="E90" s="24"/>
      <c r="F90" s="26"/>
      <c r="G90" s="27"/>
      <c r="H90" s="28">
        <f t="shared" si="8"/>
        <v>0</v>
      </c>
      <c r="I90" s="28">
        <f t="shared" si="9"/>
        <v>0</v>
      </c>
      <c r="J90" s="28">
        <f>ROUND(F90*C90,0)</f>
        <v>0</v>
      </c>
      <c r="K90" s="28">
        <f t="shared" si="10"/>
        <v>0</v>
      </c>
      <c r="L90" s="28">
        <f t="shared" si="11"/>
        <v>0</v>
      </c>
    </row>
    <row r="91" spans="1:12" s="29" customFormat="1" x14ac:dyDescent="0.35">
      <c r="A91" s="25">
        <v>77</v>
      </c>
      <c r="B91" s="23" t="s">
        <v>141</v>
      </c>
      <c r="C91" s="31">
        <v>1</v>
      </c>
      <c r="D91" s="24" t="s">
        <v>37</v>
      </c>
      <c r="E91" s="24"/>
      <c r="F91" s="26"/>
      <c r="G91" s="27"/>
      <c r="H91" s="28">
        <f t="shared" si="8"/>
        <v>0</v>
      </c>
      <c r="I91" s="28">
        <f t="shared" si="9"/>
        <v>0</v>
      </c>
      <c r="J91" s="28">
        <f>ROUND(F91*C91,0)</f>
        <v>0</v>
      </c>
      <c r="K91" s="28">
        <f t="shared" si="10"/>
        <v>0</v>
      </c>
      <c r="L91" s="28">
        <f t="shared" si="11"/>
        <v>0</v>
      </c>
    </row>
    <row r="92" spans="1:12" s="29" customFormat="1" x14ac:dyDescent="0.35">
      <c r="A92" s="25">
        <v>78</v>
      </c>
      <c r="B92" s="23" t="s">
        <v>142</v>
      </c>
      <c r="C92" s="31">
        <v>1</v>
      </c>
      <c r="D92" s="24" t="s">
        <v>37</v>
      </c>
      <c r="E92" s="24"/>
      <c r="F92" s="26"/>
      <c r="G92" s="27"/>
      <c r="H92" s="28">
        <f t="shared" si="8"/>
        <v>0</v>
      </c>
      <c r="I92" s="28">
        <f t="shared" si="9"/>
        <v>0</v>
      </c>
      <c r="J92" s="28">
        <f>ROUND(F92*C92,0)</f>
        <v>0</v>
      </c>
      <c r="K92" s="28">
        <f t="shared" si="10"/>
        <v>0</v>
      </c>
      <c r="L92" s="28">
        <f t="shared" si="11"/>
        <v>0</v>
      </c>
    </row>
    <row r="93" spans="1:12" s="29" customFormat="1" ht="37.5" x14ac:dyDescent="0.35">
      <c r="A93" s="25">
        <v>79</v>
      </c>
      <c r="B93" s="23" t="s">
        <v>143</v>
      </c>
      <c r="C93" s="31">
        <v>1</v>
      </c>
      <c r="D93" s="24" t="s">
        <v>37</v>
      </c>
      <c r="E93" s="24"/>
      <c r="F93" s="26"/>
      <c r="G93" s="27"/>
      <c r="H93" s="28">
        <f t="shared" si="8"/>
        <v>0</v>
      </c>
      <c r="I93" s="28">
        <f t="shared" si="9"/>
        <v>0</v>
      </c>
      <c r="J93" s="28">
        <f>ROUND(F93*C93,0)</f>
        <v>0</v>
      </c>
      <c r="K93" s="28">
        <f t="shared" si="10"/>
        <v>0</v>
      </c>
      <c r="L93" s="28">
        <f t="shared" si="11"/>
        <v>0</v>
      </c>
    </row>
    <row r="94" spans="1:12" s="29" customFormat="1" ht="25" x14ac:dyDescent="0.35">
      <c r="A94" s="25">
        <v>80</v>
      </c>
      <c r="B94" s="23" t="s">
        <v>144</v>
      </c>
      <c r="C94" s="31">
        <v>1</v>
      </c>
      <c r="D94" s="24" t="s">
        <v>37</v>
      </c>
      <c r="E94" s="24"/>
      <c r="F94" s="26"/>
      <c r="G94" s="27"/>
      <c r="H94" s="28">
        <f t="shared" si="8"/>
        <v>0</v>
      </c>
      <c r="I94" s="28">
        <f t="shared" si="9"/>
        <v>0</v>
      </c>
      <c r="J94" s="28">
        <f>ROUND(F94*C94,0)</f>
        <v>0</v>
      </c>
      <c r="K94" s="28">
        <f t="shared" si="10"/>
        <v>0</v>
      </c>
      <c r="L94" s="28">
        <f t="shared" si="11"/>
        <v>0</v>
      </c>
    </row>
    <row r="95" spans="1:12" s="29" customFormat="1" ht="25" x14ac:dyDescent="0.35">
      <c r="A95" s="25">
        <v>81</v>
      </c>
      <c r="B95" s="23" t="s">
        <v>145</v>
      </c>
      <c r="C95" s="31">
        <v>1</v>
      </c>
      <c r="D95" s="24" t="s">
        <v>37</v>
      </c>
      <c r="E95" s="24"/>
      <c r="F95" s="26"/>
      <c r="G95" s="27"/>
      <c r="H95" s="28">
        <f t="shared" si="8"/>
        <v>0</v>
      </c>
      <c r="I95" s="28">
        <f t="shared" si="9"/>
        <v>0</v>
      </c>
      <c r="J95" s="28">
        <f>ROUND(F95*C95,0)</f>
        <v>0</v>
      </c>
      <c r="K95" s="28">
        <f t="shared" si="10"/>
        <v>0</v>
      </c>
      <c r="L95" s="28">
        <f t="shared" si="11"/>
        <v>0</v>
      </c>
    </row>
    <row r="96" spans="1:12" s="29" customFormat="1" ht="50" x14ac:dyDescent="0.35">
      <c r="A96" s="25">
        <v>82</v>
      </c>
      <c r="B96" s="23" t="s">
        <v>146</v>
      </c>
      <c r="C96" s="31">
        <v>1</v>
      </c>
      <c r="D96" s="24" t="s">
        <v>37</v>
      </c>
      <c r="E96" s="24"/>
      <c r="F96" s="26"/>
      <c r="G96" s="27"/>
      <c r="H96" s="28">
        <f t="shared" si="8"/>
        <v>0</v>
      </c>
      <c r="I96" s="28">
        <f t="shared" si="9"/>
        <v>0</v>
      </c>
      <c r="J96" s="28">
        <f>ROUND(F96*C96,0)</f>
        <v>0</v>
      </c>
      <c r="K96" s="28">
        <f t="shared" si="10"/>
        <v>0</v>
      </c>
      <c r="L96" s="28">
        <f t="shared" si="11"/>
        <v>0</v>
      </c>
    </row>
    <row r="97" spans="1:12" s="29" customFormat="1" ht="75" x14ac:dyDescent="0.35">
      <c r="A97" s="25">
        <v>83</v>
      </c>
      <c r="B97" s="23" t="s">
        <v>147</v>
      </c>
      <c r="C97" s="31">
        <v>1</v>
      </c>
      <c r="D97" s="24" t="s">
        <v>37</v>
      </c>
      <c r="E97" s="24"/>
      <c r="F97" s="26"/>
      <c r="G97" s="27"/>
      <c r="H97" s="28">
        <f t="shared" si="8"/>
        <v>0</v>
      </c>
      <c r="I97" s="28">
        <f t="shared" si="9"/>
        <v>0</v>
      </c>
      <c r="J97" s="28">
        <f>ROUND(F97*C97,0)</f>
        <v>0</v>
      </c>
      <c r="K97" s="28">
        <f t="shared" si="10"/>
        <v>0</v>
      </c>
      <c r="L97" s="28">
        <f t="shared" si="11"/>
        <v>0</v>
      </c>
    </row>
    <row r="98" spans="1:12" s="29" customFormat="1" ht="25" x14ac:dyDescent="0.35">
      <c r="A98" s="25">
        <v>84</v>
      </c>
      <c r="B98" s="23" t="s">
        <v>148</v>
      </c>
      <c r="C98" s="31">
        <v>1</v>
      </c>
      <c r="D98" s="24" t="s">
        <v>37</v>
      </c>
      <c r="E98" s="24"/>
      <c r="F98" s="26"/>
      <c r="G98" s="27"/>
      <c r="H98" s="28">
        <f t="shared" si="8"/>
        <v>0</v>
      </c>
      <c r="I98" s="28">
        <f t="shared" si="9"/>
        <v>0</v>
      </c>
      <c r="J98" s="28">
        <f>ROUND(F98*C98,0)</f>
        <v>0</v>
      </c>
      <c r="K98" s="28">
        <f t="shared" si="10"/>
        <v>0</v>
      </c>
      <c r="L98" s="28">
        <f t="shared" si="11"/>
        <v>0</v>
      </c>
    </row>
    <row r="99" spans="1:12" s="29" customFormat="1" x14ac:dyDescent="0.35">
      <c r="A99" s="25">
        <v>85</v>
      </c>
      <c r="B99" s="23" t="s">
        <v>149</v>
      </c>
      <c r="C99" s="31">
        <v>1</v>
      </c>
      <c r="D99" s="24" t="s">
        <v>37</v>
      </c>
      <c r="E99" s="24"/>
      <c r="F99" s="26"/>
      <c r="G99" s="27"/>
      <c r="H99" s="28">
        <f t="shared" si="8"/>
        <v>0</v>
      </c>
      <c r="I99" s="28">
        <f t="shared" si="9"/>
        <v>0</v>
      </c>
      <c r="J99" s="28">
        <f>ROUND(F99*C99,0)</f>
        <v>0</v>
      </c>
      <c r="K99" s="28">
        <f t="shared" si="10"/>
        <v>0</v>
      </c>
      <c r="L99" s="28">
        <f t="shared" si="11"/>
        <v>0</v>
      </c>
    </row>
    <row r="100" spans="1:12" s="29" customFormat="1" x14ac:dyDescent="0.35">
      <c r="A100" s="25">
        <v>86</v>
      </c>
      <c r="B100" s="23" t="s">
        <v>150</v>
      </c>
      <c r="C100" s="31">
        <v>1</v>
      </c>
      <c r="D100" s="24" t="s">
        <v>37</v>
      </c>
      <c r="E100" s="24"/>
      <c r="F100" s="26"/>
      <c r="G100" s="27"/>
      <c r="H100" s="28">
        <f t="shared" si="8"/>
        <v>0</v>
      </c>
      <c r="I100" s="28">
        <f t="shared" si="9"/>
        <v>0</v>
      </c>
      <c r="J100" s="28">
        <f>ROUND(F100*C100,0)</f>
        <v>0</v>
      </c>
      <c r="K100" s="28">
        <f t="shared" si="10"/>
        <v>0</v>
      </c>
      <c r="L100" s="28">
        <f t="shared" si="11"/>
        <v>0</v>
      </c>
    </row>
    <row r="101" spans="1:12" s="29" customFormat="1" ht="50" x14ac:dyDescent="0.35">
      <c r="A101" s="25">
        <v>87</v>
      </c>
      <c r="B101" s="23" t="s">
        <v>151</v>
      </c>
      <c r="C101" s="31">
        <v>1</v>
      </c>
      <c r="D101" s="24" t="s">
        <v>37</v>
      </c>
      <c r="E101" s="24"/>
      <c r="F101" s="26"/>
      <c r="G101" s="27"/>
      <c r="H101" s="28">
        <f t="shared" si="8"/>
        <v>0</v>
      </c>
      <c r="I101" s="28">
        <f t="shared" si="9"/>
        <v>0</v>
      </c>
      <c r="J101" s="28">
        <f>ROUND(F101*C101,0)</f>
        <v>0</v>
      </c>
      <c r="K101" s="28">
        <f t="shared" si="10"/>
        <v>0</v>
      </c>
      <c r="L101" s="28">
        <f t="shared" si="11"/>
        <v>0</v>
      </c>
    </row>
    <row r="102" spans="1:12" s="29" customFormat="1" ht="25" x14ac:dyDescent="0.35">
      <c r="A102" s="25">
        <v>88</v>
      </c>
      <c r="B102" s="23" t="s">
        <v>152</v>
      </c>
      <c r="C102" s="31">
        <v>1</v>
      </c>
      <c r="D102" s="24" t="s">
        <v>37</v>
      </c>
      <c r="E102" s="24"/>
      <c r="F102" s="26"/>
      <c r="G102" s="27"/>
      <c r="H102" s="28">
        <f t="shared" si="8"/>
        <v>0</v>
      </c>
      <c r="I102" s="28">
        <f t="shared" si="9"/>
        <v>0</v>
      </c>
      <c r="J102" s="28">
        <f>ROUND(F102*C102,0)</f>
        <v>0</v>
      </c>
      <c r="K102" s="28">
        <f t="shared" si="10"/>
        <v>0</v>
      </c>
      <c r="L102" s="28">
        <f t="shared" si="11"/>
        <v>0</v>
      </c>
    </row>
    <row r="103" spans="1:12" s="29" customFormat="1" x14ac:dyDescent="0.35">
      <c r="A103" s="25">
        <v>89</v>
      </c>
      <c r="B103" s="23" t="s">
        <v>153</v>
      </c>
      <c r="C103" s="31">
        <v>1</v>
      </c>
      <c r="D103" s="24" t="s">
        <v>37</v>
      </c>
      <c r="E103" s="24"/>
      <c r="F103" s="26"/>
      <c r="G103" s="27"/>
      <c r="H103" s="28">
        <f t="shared" si="8"/>
        <v>0</v>
      </c>
      <c r="I103" s="28">
        <f t="shared" si="9"/>
        <v>0</v>
      </c>
      <c r="J103" s="28">
        <f>ROUND(F103*C103,0)</f>
        <v>0</v>
      </c>
      <c r="K103" s="28">
        <f t="shared" si="10"/>
        <v>0</v>
      </c>
      <c r="L103" s="28">
        <f t="shared" si="11"/>
        <v>0</v>
      </c>
    </row>
    <row r="104" spans="1:12" s="29" customFormat="1" x14ac:dyDescent="0.35">
      <c r="A104" s="25">
        <v>90</v>
      </c>
      <c r="B104" s="23" t="s">
        <v>154</v>
      </c>
      <c r="C104" s="31">
        <v>1</v>
      </c>
      <c r="D104" s="24" t="s">
        <v>37</v>
      </c>
      <c r="E104" s="24"/>
      <c r="F104" s="26"/>
      <c r="G104" s="27"/>
      <c r="H104" s="28">
        <f t="shared" si="8"/>
        <v>0</v>
      </c>
      <c r="I104" s="28">
        <f t="shared" si="9"/>
        <v>0</v>
      </c>
      <c r="J104" s="28">
        <f>ROUND(F104*C104,0)</f>
        <v>0</v>
      </c>
      <c r="K104" s="28">
        <f t="shared" si="10"/>
        <v>0</v>
      </c>
      <c r="L104" s="28">
        <f t="shared" si="11"/>
        <v>0</v>
      </c>
    </row>
    <row r="105" spans="1:12" s="29" customFormat="1" ht="75" x14ac:dyDescent="0.35">
      <c r="A105" s="25">
        <v>91</v>
      </c>
      <c r="B105" s="23" t="s">
        <v>155</v>
      </c>
      <c r="C105" s="31">
        <v>1</v>
      </c>
      <c r="D105" s="24" t="s">
        <v>37</v>
      </c>
      <c r="E105" s="24"/>
      <c r="F105" s="26"/>
      <c r="G105" s="27"/>
      <c r="H105" s="28">
        <f t="shared" si="8"/>
        <v>0</v>
      </c>
      <c r="I105" s="28">
        <f t="shared" si="9"/>
        <v>0</v>
      </c>
      <c r="J105" s="28">
        <f>ROUND(F105*C105,0)</f>
        <v>0</v>
      </c>
      <c r="K105" s="28">
        <f t="shared" si="10"/>
        <v>0</v>
      </c>
      <c r="L105" s="28">
        <f t="shared" si="11"/>
        <v>0</v>
      </c>
    </row>
    <row r="106" spans="1:12" s="29" customFormat="1" x14ac:dyDescent="0.35">
      <c r="A106" s="25">
        <v>92</v>
      </c>
      <c r="B106" s="23" t="s">
        <v>156</v>
      </c>
      <c r="C106" s="31">
        <v>1</v>
      </c>
      <c r="D106" s="24" t="s">
        <v>37</v>
      </c>
      <c r="E106" s="24"/>
      <c r="F106" s="26"/>
      <c r="G106" s="27"/>
      <c r="H106" s="28">
        <f t="shared" si="8"/>
        <v>0</v>
      </c>
      <c r="I106" s="28">
        <f t="shared" si="9"/>
        <v>0</v>
      </c>
      <c r="J106" s="28">
        <f>ROUND(F106*C106,0)</f>
        <v>0</v>
      </c>
      <c r="K106" s="28">
        <f t="shared" si="10"/>
        <v>0</v>
      </c>
      <c r="L106" s="28">
        <f t="shared" si="11"/>
        <v>0</v>
      </c>
    </row>
    <row r="107" spans="1:12" s="11" customFormat="1" x14ac:dyDescent="0.35">
      <c r="A107" s="50"/>
      <c r="B107" s="51"/>
      <c r="C107" s="51"/>
      <c r="D107" s="51"/>
      <c r="E107" s="51"/>
      <c r="F107" s="51"/>
      <c r="G107" s="51"/>
      <c r="H107" s="52"/>
      <c r="I107" s="62" t="s">
        <v>21</v>
      </c>
      <c r="J107" s="63"/>
      <c r="K107" s="63"/>
      <c r="L107" s="12">
        <f>SUMIF(G:G,0%,J:J)</f>
        <v>0</v>
      </c>
    </row>
    <row r="108" spans="1:12" s="11" customFormat="1" x14ac:dyDescent="0.35">
      <c r="A108" s="53"/>
      <c r="B108" s="54"/>
      <c r="C108" s="54"/>
      <c r="D108" s="54"/>
      <c r="E108" s="54"/>
      <c r="F108" s="54"/>
      <c r="G108" s="54"/>
      <c r="H108" s="55"/>
      <c r="I108" s="63" t="s">
        <v>9</v>
      </c>
      <c r="J108" s="63"/>
      <c r="K108" s="63"/>
      <c r="L108" s="12">
        <f>SUMIF(G:G,5%,J:J)</f>
        <v>0</v>
      </c>
    </row>
    <row r="109" spans="1:12" s="11" customFormat="1" x14ac:dyDescent="0.35">
      <c r="A109" s="53"/>
      <c r="B109" s="54"/>
      <c r="C109" s="54"/>
      <c r="D109" s="54"/>
      <c r="E109" s="54"/>
      <c r="F109" s="54"/>
      <c r="G109" s="54"/>
      <c r="H109" s="55"/>
      <c r="I109" s="63" t="s">
        <v>10</v>
      </c>
      <c r="J109" s="63"/>
      <c r="K109" s="63"/>
      <c r="L109" s="12">
        <f>SUMIF(G:G,19%,J:J)</f>
        <v>0</v>
      </c>
    </row>
    <row r="110" spans="1:12" s="11" customFormat="1" x14ac:dyDescent="0.35">
      <c r="A110" s="53"/>
      <c r="B110" s="54"/>
      <c r="C110" s="54"/>
      <c r="D110" s="54"/>
      <c r="E110" s="54"/>
      <c r="F110" s="54"/>
      <c r="G110" s="54"/>
      <c r="H110" s="55"/>
      <c r="I110" s="60" t="s">
        <v>6</v>
      </c>
      <c r="J110" s="60"/>
      <c r="K110" s="60"/>
      <c r="L110" s="13">
        <f>SUM(L107:L109)</f>
        <v>0</v>
      </c>
    </row>
    <row r="111" spans="1:12" s="11" customFormat="1" x14ac:dyDescent="0.35">
      <c r="A111" s="53"/>
      <c r="B111" s="54"/>
      <c r="C111" s="54"/>
      <c r="D111" s="54"/>
      <c r="E111" s="54"/>
      <c r="F111" s="54"/>
      <c r="G111" s="54"/>
      <c r="H111" s="55"/>
      <c r="I111" s="59" t="s">
        <v>11</v>
      </c>
      <c r="J111" s="59"/>
      <c r="K111" s="59"/>
      <c r="L111" s="14">
        <f>ROUND(L108*5%,0)</f>
        <v>0</v>
      </c>
    </row>
    <row r="112" spans="1:12" s="11" customFormat="1" x14ac:dyDescent="0.35">
      <c r="A112" s="53"/>
      <c r="B112" s="54"/>
      <c r="C112" s="54"/>
      <c r="D112" s="54"/>
      <c r="E112" s="54"/>
      <c r="F112" s="54"/>
      <c r="G112" s="54"/>
      <c r="H112" s="55"/>
      <c r="I112" s="59" t="s">
        <v>12</v>
      </c>
      <c r="J112" s="59"/>
      <c r="K112" s="59"/>
      <c r="L112" s="12">
        <f>ROUND(L109*19%,0)</f>
        <v>0</v>
      </c>
    </row>
    <row r="113" spans="1:12" s="11" customFormat="1" x14ac:dyDescent="0.35">
      <c r="A113" s="53"/>
      <c r="B113" s="54"/>
      <c r="C113" s="54"/>
      <c r="D113" s="54"/>
      <c r="E113" s="54"/>
      <c r="F113" s="54"/>
      <c r="G113" s="54"/>
      <c r="H113" s="55"/>
      <c r="I113" s="60" t="s">
        <v>13</v>
      </c>
      <c r="J113" s="60"/>
      <c r="K113" s="60"/>
      <c r="L113" s="13">
        <f>SUM(L111:L112)</f>
        <v>0</v>
      </c>
    </row>
    <row r="114" spans="1:12" s="11" customFormat="1" ht="130.25" customHeight="1" thickBot="1" x14ac:dyDescent="0.4">
      <c r="A114" s="56"/>
      <c r="B114" s="57"/>
      <c r="C114" s="57"/>
      <c r="D114" s="57"/>
      <c r="E114" s="57"/>
      <c r="F114" s="57"/>
      <c r="G114" s="57"/>
      <c r="H114" s="58"/>
      <c r="I114" s="61" t="s">
        <v>14</v>
      </c>
      <c r="J114" s="61"/>
      <c r="K114" s="61"/>
      <c r="L114" s="15">
        <f>+L110+L113</f>
        <v>0</v>
      </c>
    </row>
    <row r="119" spans="1:12" ht="17" thickBot="1" x14ac:dyDescent="0.4">
      <c r="B119" s="16"/>
    </row>
    <row r="120" spans="1:12" ht="33" x14ac:dyDescent="0.35">
      <c r="B120" s="17" t="s">
        <v>18</v>
      </c>
    </row>
    <row r="122" spans="1:12" x14ac:dyDescent="0.35">
      <c r="A122" s="18" t="s">
        <v>0</v>
      </c>
    </row>
  </sheetData>
  <sheetProtection formatRows="0" insertRows="0" deleteRows="0"/>
  <mergeCells count="19">
    <mergeCell ref="A107:H114"/>
    <mergeCell ref="I112:K112"/>
    <mergeCell ref="I113:K113"/>
    <mergeCell ref="I114:K114"/>
    <mergeCell ref="I107:K107"/>
    <mergeCell ref="I108:K108"/>
    <mergeCell ref="I109:K109"/>
    <mergeCell ref="I110:K110"/>
    <mergeCell ref="I111:K111"/>
    <mergeCell ref="A1:L1"/>
    <mergeCell ref="A2:L2"/>
    <mergeCell ref="A3:L3"/>
    <mergeCell ref="C8:G8"/>
    <mergeCell ref="A8:B12"/>
    <mergeCell ref="A6:B6"/>
    <mergeCell ref="C10:G10"/>
    <mergeCell ref="C12:G12"/>
    <mergeCell ref="F6:G6"/>
    <mergeCell ref="J6:K6"/>
  </mergeCells>
  <dataValidations count="1">
    <dataValidation type="whole" allowBlank="1" showInputMessage="1" showErrorMessage="1" sqref="F15:F106" xr:uid="{00000000-0002-0000-0000-000000000000}">
      <formula1>0</formula1>
      <formula2>100000000</formula2>
    </dataValidation>
  </dataValidations>
  <pageMargins left="0.23622047244094491" right="0.23622047244094491" top="0.74803149606299213" bottom="0.74803149606299213" header="0.31496062992125984" footer="0.31496062992125984"/>
  <pageSetup scale="54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Hoja2!$D$7:$D$9</xm:f>
          </x14:formula1>
          <xm:sqref>G15:G106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283D9-4537-4FB9-8CB1-E3EC215B3060}">
  <dimension ref="A1:B18"/>
  <sheetViews>
    <sheetView workbookViewId="0">
      <selection activeCell="A2" sqref="A2"/>
    </sheetView>
  </sheetViews>
  <sheetFormatPr baseColWidth="10" defaultRowHeight="14.5" x14ac:dyDescent="0.35"/>
  <sheetData>
    <row r="1" spans="1:2" x14ac:dyDescent="0.35">
      <c r="B1" s="24">
        <v>4</v>
      </c>
    </row>
    <row r="2" spans="1:2" ht="409.5" x14ac:dyDescent="0.35">
      <c r="A2" s="23" t="s">
        <v>38</v>
      </c>
      <c r="B2" s="24">
        <v>2</v>
      </c>
    </row>
    <row r="3" spans="1:2" ht="337.5" x14ac:dyDescent="0.35">
      <c r="A3" s="23" t="s">
        <v>39</v>
      </c>
      <c r="B3" s="24">
        <v>6</v>
      </c>
    </row>
    <row r="4" spans="1:2" ht="409.5" x14ac:dyDescent="0.35">
      <c r="A4" s="23" t="s">
        <v>40</v>
      </c>
      <c r="B4" s="24">
        <v>6</v>
      </c>
    </row>
    <row r="5" spans="1:2" ht="409.5" x14ac:dyDescent="0.35">
      <c r="A5" s="23" t="s">
        <v>41</v>
      </c>
      <c r="B5" s="24">
        <v>3</v>
      </c>
    </row>
    <row r="6" spans="1:2" ht="409.5" x14ac:dyDescent="0.35">
      <c r="A6" s="23" t="s">
        <v>38</v>
      </c>
      <c r="B6" s="24">
        <v>7</v>
      </c>
    </row>
    <row r="7" spans="1:2" ht="409.5" x14ac:dyDescent="0.35">
      <c r="A7" s="23" t="s">
        <v>42</v>
      </c>
      <c r="B7" s="24">
        <v>8</v>
      </c>
    </row>
    <row r="8" spans="1:2" ht="337.5" x14ac:dyDescent="0.35">
      <c r="A8" s="23" t="s">
        <v>39</v>
      </c>
      <c r="B8" s="24">
        <v>10</v>
      </c>
    </row>
    <row r="9" spans="1:2" ht="409.5" x14ac:dyDescent="0.35">
      <c r="A9" s="23" t="s">
        <v>43</v>
      </c>
      <c r="B9" s="24">
        <v>1</v>
      </c>
    </row>
    <row r="10" spans="1:2" ht="409.5" x14ac:dyDescent="0.35">
      <c r="A10" s="23" t="s">
        <v>44</v>
      </c>
      <c r="B10" s="24">
        <v>1</v>
      </c>
    </row>
    <row r="11" spans="1:2" ht="409.5" x14ac:dyDescent="0.35">
      <c r="A11" s="23" t="s">
        <v>45</v>
      </c>
      <c r="B11" s="24">
        <v>10</v>
      </c>
    </row>
    <row r="12" spans="1:2" ht="409.5" x14ac:dyDescent="0.35">
      <c r="A12" s="23" t="s">
        <v>46</v>
      </c>
      <c r="B12" s="24">
        <v>1</v>
      </c>
    </row>
    <row r="13" spans="1:2" ht="87.5" x14ac:dyDescent="0.35">
      <c r="A13" s="23" t="s">
        <v>47</v>
      </c>
      <c r="B13" s="24">
        <v>1</v>
      </c>
    </row>
    <row r="14" spans="1:2" ht="409.5" x14ac:dyDescent="0.35">
      <c r="A14" s="23" t="s">
        <v>48</v>
      </c>
      <c r="B14" s="24">
        <v>1</v>
      </c>
    </row>
    <row r="15" spans="1:2" ht="75" x14ac:dyDescent="0.35">
      <c r="A15" s="23" t="s">
        <v>49</v>
      </c>
      <c r="B15" s="24">
        <v>1</v>
      </c>
    </row>
    <row r="16" spans="1:2" ht="150" x14ac:dyDescent="0.35">
      <c r="A16" s="23" t="s">
        <v>50</v>
      </c>
      <c r="B16" s="24">
        <v>18</v>
      </c>
    </row>
    <row r="17" spans="1:2" ht="75" x14ac:dyDescent="0.35">
      <c r="A17" s="23" t="s">
        <v>51</v>
      </c>
      <c r="B17" s="24">
        <v>6</v>
      </c>
    </row>
    <row r="18" spans="1:2" ht="87.5" x14ac:dyDescent="0.35">
      <c r="A18" s="23" t="s">
        <v>52</v>
      </c>
      <c r="B18" s="24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21"/>
  <sheetViews>
    <sheetView workbookViewId="0">
      <selection activeCell="F13" sqref="F13"/>
    </sheetView>
  </sheetViews>
  <sheetFormatPr baseColWidth="10" defaultRowHeight="14.5" x14ac:dyDescent="0.35"/>
  <cols>
    <col min="3" max="3" width="16.08984375" bestFit="1" customWidth="1"/>
  </cols>
  <sheetData>
    <row r="3" spans="1:6" x14ac:dyDescent="0.35">
      <c r="B3" t="s">
        <v>27</v>
      </c>
      <c r="D3" t="s">
        <v>26</v>
      </c>
    </row>
    <row r="4" spans="1:6" x14ac:dyDescent="0.35">
      <c r="A4" t="s">
        <v>28</v>
      </c>
      <c r="B4">
        <v>63</v>
      </c>
      <c r="C4" t="s">
        <v>29</v>
      </c>
      <c r="D4">
        <v>2</v>
      </c>
    </row>
    <row r="5" spans="1:6" x14ac:dyDescent="0.35">
      <c r="B5">
        <v>5</v>
      </c>
      <c r="D5">
        <v>4</v>
      </c>
    </row>
    <row r="6" spans="1:6" x14ac:dyDescent="0.35">
      <c r="B6">
        <v>70</v>
      </c>
      <c r="D6">
        <v>1</v>
      </c>
    </row>
    <row r="7" spans="1:6" x14ac:dyDescent="0.35">
      <c r="B7">
        <v>70</v>
      </c>
      <c r="D7">
        <v>10</v>
      </c>
    </row>
    <row r="8" spans="1:6" x14ac:dyDescent="0.35">
      <c r="B8">
        <v>7</v>
      </c>
    </row>
    <row r="9" spans="1:6" x14ac:dyDescent="0.35">
      <c r="B9">
        <v>3000</v>
      </c>
    </row>
    <row r="10" spans="1:6" x14ac:dyDescent="0.35">
      <c r="B10">
        <v>3000</v>
      </c>
    </row>
    <row r="11" spans="1:6" x14ac:dyDescent="0.35">
      <c r="A11" t="s">
        <v>30</v>
      </c>
      <c r="B11">
        <v>1</v>
      </c>
      <c r="F11">
        <v>36016600</v>
      </c>
    </row>
    <row r="12" spans="1:6" x14ac:dyDescent="0.35">
      <c r="A12" t="s">
        <v>31</v>
      </c>
      <c r="B12">
        <v>97</v>
      </c>
      <c r="F12">
        <v>71889774</v>
      </c>
    </row>
    <row r="13" spans="1:6" x14ac:dyDescent="0.35">
      <c r="A13" t="s">
        <v>28</v>
      </c>
      <c r="B13">
        <v>2</v>
      </c>
      <c r="F13">
        <v>135788253</v>
      </c>
    </row>
    <row r="14" spans="1:6" x14ac:dyDescent="0.35">
      <c r="B14">
        <v>1</v>
      </c>
    </row>
    <row r="15" spans="1:6" x14ac:dyDescent="0.35">
      <c r="A15" t="s">
        <v>31</v>
      </c>
      <c r="B15">
        <v>49</v>
      </c>
    </row>
    <row r="16" spans="1:6" x14ac:dyDescent="0.35">
      <c r="B16">
        <v>41</v>
      </c>
    </row>
    <row r="17" spans="1:2" x14ac:dyDescent="0.35">
      <c r="B17">
        <v>43</v>
      </c>
    </row>
    <row r="18" spans="1:2" x14ac:dyDescent="0.35">
      <c r="A18" t="s">
        <v>32</v>
      </c>
      <c r="B18">
        <v>1</v>
      </c>
    </row>
    <row r="19" spans="1:2" x14ac:dyDescent="0.35">
      <c r="B19">
        <v>1</v>
      </c>
    </row>
    <row r="20" spans="1:2" x14ac:dyDescent="0.35">
      <c r="B20">
        <v>1</v>
      </c>
    </row>
    <row r="21" spans="1:2" x14ac:dyDescent="0.35">
      <c r="A21" t="s">
        <v>33</v>
      </c>
      <c r="B21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7:D10"/>
  <sheetViews>
    <sheetView workbookViewId="0">
      <selection activeCell="D10" sqref="D10"/>
    </sheetView>
  </sheetViews>
  <sheetFormatPr baseColWidth="10" defaultRowHeight="14.5" x14ac:dyDescent="0.35"/>
  <sheetData>
    <row r="7" spans="4:4" x14ac:dyDescent="0.35">
      <c r="D7" s="1">
        <v>0</v>
      </c>
    </row>
    <row r="8" spans="4:4" x14ac:dyDescent="0.35">
      <c r="D8" s="1">
        <v>0.05</v>
      </c>
    </row>
    <row r="9" spans="4:4" x14ac:dyDescent="0.35">
      <c r="D9" s="1">
        <v>0.19</v>
      </c>
    </row>
    <row r="10" spans="4:4" x14ac:dyDescent="0.35">
      <c r="D1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Hoja1</vt:lpstr>
      <vt:lpstr>Hoja4</vt:lpstr>
      <vt:lpstr>Hoja3</vt:lpstr>
      <vt:lpstr>Hoja2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DARIO GONZALEZ MOLINA</dc:creator>
  <cp:lastModifiedBy>camyla19andreabernal@outlook.com</cp:lastModifiedBy>
  <cp:lastPrinted>2021-10-18T21:52:29Z</cp:lastPrinted>
  <dcterms:created xsi:type="dcterms:W3CDTF">2017-04-28T13:22:52Z</dcterms:created>
  <dcterms:modified xsi:type="dcterms:W3CDTF">2021-10-25T21:16:26Z</dcterms:modified>
</cp:coreProperties>
</file>