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UDEC 2021\INVITACIONES\21- SEÑALIZACIÓN\ANEXO TÉRMINOS\"/>
    </mc:Choice>
  </mc:AlternateContent>
  <bookViews>
    <workbookView xWindow="0" yWindow="600" windowWidth="19200" windowHeight="10200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Hoja1!$A$1:$K$53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G19" i="1"/>
  <c r="H19" i="1"/>
  <c r="I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G23" i="1"/>
  <c r="H23" i="1"/>
  <c r="I23" i="1"/>
  <c r="J23" i="1"/>
  <c r="K23" i="1"/>
  <c r="G24" i="1"/>
  <c r="H24" i="1"/>
  <c r="I24" i="1"/>
  <c r="J24" i="1"/>
  <c r="K24" i="1"/>
  <c r="G25" i="1"/>
  <c r="H25" i="1"/>
  <c r="I25" i="1"/>
  <c r="J25" i="1"/>
  <c r="K25" i="1"/>
  <c r="G26" i="1"/>
  <c r="H26" i="1"/>
  <c r="I26" i="1"/>
  <c r="J26" i="1"/>
  <c r="G27" i="1"/>
  <c r="H27" i="1"/>
  <c r="I27" i="1"/>
  <c r="J27" i="1"/>
  <c r="G28" i="1"/>
  <c r="H28" i="1"/>
  <c r="I28" i="1"/>
  <c r="J28" i="1"/>
  <c r="K28" i="1"/>
  <c r="G29" i="1"/>
  <c r="H29" i="1"/>
  <c r="I29" i="1"/>
  <c r="J29" i="1"/>
  <c r="K29" i="1"/>
  <c r="G30" i="1"/>
  <c r="H30" i="1"/>
  <c r="I30" i="1"/>
  <c r="J30" i="1"/>
  <c r="G31" i="1"/>
  <c r="H31" i="1"/>
  <c r="I31" i="1"/>
  <c r="J31" i="1"/>
  <c r="K31" i="1"/>
  <c r="G32" i="1"/>
  <c r="H32" i="1"/>
  <c r="I32" i="1"/>
  <c r="G33" i="1"/>
  <c r="H33" i="1"/>
  <c r="I33" i="1"/>
  <c r="J33" i="1"/>
  <c r="K33" i="1"/>
  <c r="G34" i="1"/>
  <c r="H34" i="1"/>
  <c r="I34" i="1"/>
  <c r="J34" i="1"/>
  <c r="G35" i="1"/>
  <c r="H35" i="1"/>
  <c r="I35" i="1"/>
  <c r="J35" i="1"/>
  <c r="G36" i="1"/>
  <c r="H36" i="1"/>
  <c r="I36" i="1"/>
  <c r="J36" i="1"/>
  <c r="K36" i="1"/>
  <c r="K32" i="1"/>
  <c r="J32" i="1"/>
  <c r="K30" i="1"/>
  <c r="K22" i="1"/>
  <c r="K35" i="1"/>
  <c r="K27" i="1"/>
  <c r="J19" i="1"/>
  <c r="K19" i="1"/>
  <c r="K34" i="1"/>
  <c r="K26" i="1"/>
  <c r="K18" i="1"/>
  <c r="G37" i="1"/>
  <c r="H37" i="1"/>
  <c r="I37" i="1"/>
  <c r="J37" i="1"/>
  <c r="K37" i="1"/>
  <c r="K39" i="1"/>
  <c r="K38" i="1"/>
  <c r="K42" i="1"/>
  <c r="K40" i="1"/>
  <c r="K43" i="1"/>
  <c r="K44" i="1"/>
  <c r="K41" i="1"/>
  <c r="K45" i="1"/>
</calcChain>
</file>

<file path=xl/comments1.xml><?xml version="1.0" encoding="utf-8"?>
<comments xmlns="http://schemas.openxmlformats.org/spreadsheetml/2006/main">
  <authors>
    <author>MARIO CASTILLO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<sst xmlns="http://schemas.openxmlformats.org/spreadsheetml/2006/main" count="86" uniqueCount="61">
  <si>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</si>
  <si>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</si>
  <si>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</si>
  <si>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</si>
  <si>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</si>
  <si>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</si>
  <si>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</si>
  <si>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</si>
  <si>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</si>
  <si>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</si>
  <si>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</si>
  <si>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</si>
  <si>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</si>
  <si>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</si>
  <si>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</si>
  <si>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</si>
  <si>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</si>
  <si>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</si>
  <si>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</si>
  <si>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</si>
  <si>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</si>
  <si>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</si>
  <si>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</si>
  <si>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</si>
  <si>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</si>
  <si>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</si>
  <si>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</si>
  <si>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</si>
  <si>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</si>
  <si>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</si>
  <si>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</si>
  <si>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</si>
  <si>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</si>
  <si>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</si>
  <si>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</si>
  <si>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</si>
  <si>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</si>
  <si>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</si>
  <si>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Diseño y elaboración de Manual de señalética institucional (con el acompañamiento de la OficinaAsesora de Comunicaciones) (con entrega de archivos digitales y editables de señalización)</t>
  </si>
  <si>
    <t xml:space="preserve">SOPORTE PARA MAPA TACTIL BLOQUE (EXTERIOR). Material acero inoxidable. Instalación base (mortero de hormigón) para ubicación horizontal del mapa háptico  </t>
  </si>
  <si>
    <t xml:space="preserve">Señalización escaleras de emergencia (Tamaño 30 cm largo x 15 cm alto) Material: acrílico 3 mm. Fotoluminiscente, letra impresa y Código braille. 
Sistema de fijación: cinta adhesiva extrafuerte doble faz. (Debe incluir propuesta de diseño de acuerdo a imagen institucional: colores y logo) </t>
  </si>
  <si>
    <t xml:space="preserve">Señalización riesgo eléctrico (Tamaño 10 cm largo x 5 cm alto) Material: acrílico 3 mm. Fotoluminiscente, letra impresa. 
Sistema de fijación: cinta adhesiva extrafuerte doble faz.  </t>
  </si>
  <si>
    <t xml:space="preserve">Acceso restringido (Tamaño 30 cm largo x 15 cm alto) Material: acrílico 3 mm. Fotoluminiscente, letra impresa. 
Sistema de fijación: cinta adhesiva extrafuerte doble faz. (Debe incluir propuesta de diseño de acuerdo a imagen institucional: colores y logo)  </t>
  </si>
  <si>
    <t xml:space="preserve">Señalización escaleras (Tamaño 20 cm largo x 15 cm alto) Material: acrílico 3 mm. Fotoluminiscente, letra impresa y código braille. 
Sistema de fijación: cinta adhesiva extrafuerte doble faz. (Debe incluir propuesta de diseño de acuerdo a imagen institucional: colores y logo  </t>
  </si>
  <si>
    <t xml:space="preserve"> SOPORTE PARA PUNTO DE ENCUENTRO TRES CARAS VERTICAL. Material: acero galvanizado en frio según normativa, EN 10305-5. Altura 2 mts. Soporte en acero para cada cara, Instalación base (mortero de hormigón) (Debe incluir propuesta de diseño de acuerdo a imagen institucional: colores y logo) </t>
  </si>
  <si>
    <t xml:space="preserve">Riesgo químico (Tamaño 20 cm largo x 25 cm alto) Material: acrílico 3 mm. Fotoluminiscente, letra impresa. 
Sistema de fijación: cinta adhesiva extrafuerte doble faz.(Debe incluir propuesta de diseño de acuerdo a imagen institucional: colores y logo) </t>
  </si>
  <si>
    <t xml:space="preserve">Puntos de encuentro de tres caras (Tamaño 50 cm largo x 50 cm alto) Material: acrílico 3 mm. Fotoluminiscente, letra impresa.
Sistema de fijación: cinta adhesiva extrafuerte doble faz. (Debe incluir propuesta de diseño de acuerdo a imagen institucional: colores y logo)  </t>
  </si>
  <si>
    <t xml:space="preserve">Señalización extintores (Tamaño 20 cm largo x 55 cm alto) Material: acrílico 3 mm. Fotoluminiscente, letra impresa y código braille. 
Sistema de fijación: cinta adhesiva extrafuerte doble faz. (Debe incluir propuesta de diseño de acuerdo a imagen institucional: colores y logo)  </t>
  </si>
  <si>
    <t xml:space="preserve">Señalización riesgo eléctrico (Tamaño 20 cm largo x 25 cm alto) Material: acrílico 3 mm. Fotoluminiscente, letra impresa.
Sistema de fijación: cinta adhesiva extrafuerte doble faz. (Debe incluir propuesta de diseño de acuerdo a imagen institucional: colores y logo)  </t>
  </si>
  <si>
    <t xml:space="preserve">Señalización salida de emergencias (Tamaño 30 largo cm x 15 cm alto) Material: acrílico 3 mm.. Fotoluminiscente, letra impresa. 
Sistema de fijación: cinta adhesiva extrafuerte doble faz. (Debe incluir propuesta de diseño de acuerdo a imagen institucional: colores y logo). </t>
  </si>
  <si>
    <t xml:space="preserve">SET-04 MAPA HÁPTICO POR BLOQUE (Tamaño: 50 x 60 cm) Material: acrílico 3 mm. Para instalar sobre pared o pedestal. Texto impreso, Impresión código Braille en alto relieve y código QR. Convenciones en impresión y código Braille (Debe incluir propuesta de diseño de acuerdo a imagen institucional: colores y logo). Recomendaciones NTC 6304 y 4144. 
Sistema de fijación: anclaje con chazo metálico y tornillo de una pulgada (cuatro unidades) Acero inoxidable. </t>
  </si>
  <si>
    <t xml:space="preserve">SET-03 SEÑAL DIRECTORIO POR PISO (Tamaño: 50cm x 60 cm) Material: acrílico 3 mm. Texto impreso,macrotipo, alto contraste, código QR. (Debe incluir propuesta de diseño de acuerdo a imagen institucional: colores y logo), recomendaciones NTC 6304 y 4144. 
Sistema de fijación: (a pared o pedestal) anclaje con chazo metálico y tornillo de una pulgda (cuatro unidades) Acero inoxidable. </t>
  </si>
  <si>
    <t>SET-02 SEÑAL (Tamaño: 29 cm - 29cm) (21-40 caracteres): Material: acrílico 3 mm. Letra impresa alta definición, alto contraste, macrotipo, Código Braille (Ráster Braille). Texto en español e inglés. (Debe incluir propuesta de diseño de acuerdo a imagen institucional: colores y logo) recomendaciones NTC 6304 y 4144.
Sistema de fijación: cinta adhesiva extrafuerte doble faz.</t>
  </si>
  <si>
    <t>SET-01 - SEÑAL DE 29X19 (0-20 caracteres): Material: Material: acrílico 3 mm. Letras en alto relieve y alto contraste, macrotipo, Código Braille (Ráster Braille). Texto en español e inglés. (Debe incluir propuesta de diseño de acuerdo a imagen institucional: colores y logo), y demás recomendaciones NTC 6304 y 4144  
Sistema de fijación: cinta adhesiva extrafuerte doble faz.</t>
  </si>
  <si>
    <t xml:space="preserve">Riesgo Biológico (Tamaño 20 cm largo x 25 cm alto) Material: acrílico 3 mm. Fotoluminiscente, letra impresa. 
Sistema de fijación: cinta adhesiva extrafuerte doble faz. (Debe incluir propuesta de diseño de acuerdo a imagen institucional: colores y logo)  </t>
  </si>
  <si>
    <t xml:space="preserve">Sustancias peligrosas (Tamaño 20 cm largo x 25 cm alto) Material: acrílico 3 mm. Fotoluminiscente, letra impresa. 
Sistema de fijación: cinta adhesiva extrafuerte doble faz. (Debe incluir propuesta de diseño de acuerdo a imagen institucional: colores y logo)  </t>
  </si>
  <si>
    <t xml:space="preserve">Sustancias corrosivas (Tamaño 20 cm largo x 25 cm alto) Material: acrílico 3 mm. Fotoluminiscente, letra impresa. 
Sistema de fijación: cinta adhesiva extrafuerte doble faz. (Debe incluir propuesta de diseño de acuerdo a imagen institucional: colores y logo)  </t>
  </si>
  <si>
    <t xml:space="preserve">Ruta de evacuación (Tamaño 30 cm largo x 15 cm alto) Material: acrílico 3 mm. Fotoluminiscente, letra impresa y código braille. 
Sistema de fijación: cinta adhesiva extrafuerte doble faz. (Debe incluir propuesta de diseño de acuerdo a imagen institucional: colores y logo) 
</t>
  </si>
  <si>
    <t xml:space="preserve">Planos de evacuación (Tamaño 50 cm largo x 30 cm alto) Material: acrílico 3 mm. Fotoluminiscente, letra alto relieve y código braille. 
Sistema de fijación: anclaje con chazo metálico y tornillo (cuatro unidades) Acero inoxidable. (Debe incluir propuesta de diseño de acuerdo a imagen institucional: colores y logo)  </t>
  </si>
  <si>
    <t xml:space="preserve">Señalización de botiquines (Tamaño 30 cm largo x 15 cm alto) Material: acrílico 3 mm., vinilo adhesivo. Fotoluminiscente, letra impresa. 
Sistema de fijación: cinta adhesiva extrafuerte doble faz. (Debe incluir propuesta de diseño de acuerdo a imagen institucional: colores y logo)  </t>
  </si>
  <si>
    <t xml:space="preserve">Señalización camillas (Tamaño 30 cm largo x 15 cm alto) Material: acrílico 3 mm. Fotoluminiscente, letra impresa. 
Sistema de fijación: cinta adhesiva extrafuerte doble faz. (Debe incluir propuesta de diseño de acuerdo a imagen institucional: colores y logo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</si>
</sst>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43" fontId="7" fillId="3" borderId="17" xfId="3" applyFont="1" applyFill="1" applyBorder="1" applyAlignment="1" applyProtection="1">
      <alignment horizontal="center" vertical="center" wrapText="1"/>
      <protection locked="0"/>
    </xf>
    <xf numFmtId="43" fontId="7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3" fontId="8" fillId="0" borderId="1" xfId="3" applyFont="1" applyFill="1" applyBorder="1" applyAlignment="1" applyProtection="1">
      <alignment horizontal="center" vertical="center"/>
      <protection locked="0"/>
    </xf>
    <xf numFmtId="9" fontId="5" fillId="0" borderId="1" xfId="1" applyFont="1" applyFill="1" applyBorder="1" applyAlignment="1" applyProtection="1">
      <alignment horizontal="center" vertical="center"/>
      <protection locked="0"/>
    </xf>
    <xf numFmtId="43" fontId="5" fillId="0" borderId="1" xfId="3" applyFont="1" applyFill="1" applyBorder="1" applyAlignment="1" applyProtection="1">
      <alignment horizontal="center" vertical="center"/>
      <protection hidden="1"/>
    </xf>
    <xf numFmtId="43" fontId="5" fillId="0" borderId="20" xfId="3" applyFont="1" applyFill="1" applyBorder="1" applyAlignment="1" applyProtection="1">
      <alignment vertical="center"/>
      <protection hidden="1"/>
    </xf>
    <xf numFmtId="43" fontId="5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5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3" fontId="5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zoomScale="55" zoomScaleNormal="55" zoomScaleSheetLayoutView="70" zoomScalePageLayoutView="55" workbookViewId="0">
      <selection activeCell="G37" sqref="G37"/>
    </sheetView>
  </sheetViews>
  <sheetFormatPr baseColWidth="10" defaultColWidth="11.44140625" defaultRowHeight="16.8" x14ac:dyDescent="0.3"/>
  <cols>
    <col min="1" max="1" width="10.77734375" style="2" customWidth="1"/>
    <col min="2" max="2" width="96.109375" style="12" customWidth="1"/>
    <col min="3" max="3" width="13.21875" style="2" customWidth="1"/>
    <col min="4" max="5" width="15" style="2" customWidth="1"/>
    <col min="6" max="6" width="19.77734375" style="2" customWidth="1"/>
    <col min="7" max="7" width="15" style="2" customWidth="1"/>
    <col min="8" max="8" width="24.88671875" style="2" bestFit="1" customWidth="1"/>
    <col min="9" max="9" width="16.77734375" style="2" customWidth="1"/>
    <col min="10" max="10" width="20.21875" style="2" customWidth="1"/>
    <col min="11" max="11" width="21.77734375" style="2" customWidth="1"/>
    <col min="12" max="16384" width="11.44140625" style="2"/>
  </cols>
  <sheetData>
    <row r="1" spans="1:11" x14ac:dyDescent="0.3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3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3">
      <c r="A6" s="52" t="s">
        <v>36</v>
      </c>
      <c r="B6" s="52"/>
      <c r="D6" s="5" t="s">
        <v>19</v>
      </c>
      <c r="E6" s="53"/>
      <c r="F6" s="54"/>
      <c r="H6" s="6" t="s">
        <v>15</v>
      </c>
      <c r="I6" s="55"/>
      <c r="J6" s="56"/>
    </row>
    <row r="7" spans="1:11" ht="17.399999999999999" thickBot="1" x14ac:dyDescent="0.35">
      <c r="A7" s="7"/>
      <c r="B7" s="8"/>
      <c r="D7" s="9"/>
      <c r="E7" s="9"/>
      <c r="F7" s="9"/>
      <c r="H7" s="9"/>
      <c r="I7" s="7"/>
      <c r="J7" s="7"/>
    </row>
    <row r="8" spans="1:11" ht="13.2" customHeight="1" thickBot="1" x14ac:dyDescent="0.35">
      <c r="A8" s="46" t="s">
        <v>24</v>
      </c>
      <c r="B8" s="47"/>
      <c r="C8" s="43" t="s">
        <v>16</v>
      </c>
      <c r="D8" s="44"/>
      <c r="E8" s="44"/>
      <c r="F8" s="45"/>
      <c r="G8" s="10"/>
      <c r="H8" s="9"/>
    </row>
    <row r="9" spans="1:11" ht="13.2" customHeight="1" thickBot="1" x14ac:dyDescent="0.35">
      <c r="A9" s="48"/>
      <c r="B9" s="49"/>
      <c r="C9" s="11"/>
      <c r="D9" s="9"/>
      <c r="E9" s="9"/>
      <c r="F9" s="9"/>
      <c r="H9" s="9"/>
    </row>
    <row r="10" spans="1:11" ht="13.2" customHeight="1" thickBot="1" x14ac:dyDescent="0.35">
      <c r="A10" s="48"/>
      <c r="B10" s="49"/>
      <c r="C10" s="43" t="s">
        <v>17</v>
      </c>
      <c r="D10" s="44"/>
      <c r="E10" s="44"/>
      <c r="F10" s="45"/>
      <c r="G10" s="10"/>
      <c r="H10" s="9"/>
    </row>
    <row r="11" spans="1:11" ht="13.2" customHeight="1" thickBot="1" x14ac:dyDescent="0.35">
      <c r="A11" s="48"/>
      <c r="B11" s="49"/>
      <c r="D11" s="9"/>
      <c r="E11" s="9"/>
      <c r="F11" s="9"/>
      <c r="H11" s="9"/>
    </row>
    <row r="12" spans="1:11" ht="13.2" customHeight="1" thickBot="1" x14ac:dyDescent="0.35">
      <c r="A12" s="50"/>
      <c r="B12" s="51"/>
      <c r="C12" s="43" t="s">
        <v>20</v>
      </c>
      <c r="D12" s="44"/>
      <c r="E12" s="44"/>
      <c r="F12" s="45"/>
      <c r="G12" s="10"/>
      <c r="H12" s="9"/>
      <c r="I12" s="7"/>
      <c r="J12" s="7"/>
    </row>
    <row r="13" spans="1:11" ht="17.399999999999999" thickBot="1" x14ac:dyDescent="0.35"/>
    <row r="14" spans="1:11" s="17" customFormat="1" ht="69.599999999999994" customHeight="1" x14ac:dyDescent="0.3">
      <c r="A14" s="13" t="s">
        <v>25</v>
      </c>
      <c r="B14" s="14" t="s">
        <v>1</v>
      </c>
      <c r="C14" s="14" t="s">
        <v>2</v>
      </c>
      <c r="D14" s="14" t="s">
        <v>22</v>
      </c>
      <c r="E14" s="15" t="s">
        <v>3</v>
      </c>
      <c r="F14" s="15" t="s">
        <v>23</v>
      </c>
      <c r="G14" s="15" t="s">
        <v>4</v>
      </c>
      <c r="H14" s="15" t="s">
        <v>5</v>
      </c>
      <c r="I14" s="15" t="s">
        <v>6</v>
      </c>
      <c r="J14" s="15" t="s">
        <v>7</v>
      </c>
      <c r="K14" s="16" t="s">
        <v>8</v>
      </c>
    </row>
    <row r="15" spans="1:11" s="17" customFormat="1" ht="50.4" x14ac:dyDescent="0.3">
      <c r="A15" s="18">
        <v>1</v>
      </c>
      <c r="B15" s="19" t="s">
        <v>38</v>
      </c>
      <c r="C15" s="20">
        <v>1</v>
      </c>
      <c r="D15" s="20" t="s">
        <v>37</v>
      </c>
      <c r="E15" s="21"/>
      <c r="F15" s="22"/>
      <c r="G15" s="23">
        <f t="shared" ref="G15:G36" si="0">+ROUND(E15*F15,0)</f>
        <v>0</v>
      </c>
      <c r="H15" s="23">
        <f t="shared" ref="H15:H36" si="1">ROUND(E15+G15,0)</f>
        <v>0</v>
      </c>
      <c r="I15" s="23">
        <f t="shared" ref="I15:I36" si="2">ROUND(E15*C15,0)</f>
        <v>0</v>
      </c>
      <c r="J15" s="23">
        <f t="shared" ref="J15:J36" si="3">ROUND(I15*F15,0)</f>
        <v>0</v>
      </c>
      <c r="K15" s="24">
        <f t="shared" ref="K15:K36" si="4">ROUND(I15+J15,0)</f>
        <v>0</v>
      </c>
    </row>
    <row r="16" spans="1:11" s="17" customFormat="1" ht="84" x14ac:dyDescent="0.3">
      <c r="A16" s="18">
        <v>2</v>
      </c>
      <c r="B16" s="19" t="s">
        <v>53</v>
      </c>
      <c r="C16" s="20">
        <v>352</v>
      </c>
      <c r="D16" s="20" t="s">
        <v>37</v>
      </c>
      <c r="E16" s="21"/>
      <c r="F16" s="22"/>
      <c r="G16" s="23">
        <f t="shared" si="0"/>
        <v>0</v>
      </c>
      <c r="H16" s="23">
        <f t="shared" si="1"/>
        <v>0</v>
      </c>
      <c r="I16" s="23">
        <f t="shared" si="2"/>
        <v>0</v>
      </c>
      <c r="J16" s="23">
        <f t="shared" si="3"/>
        <v>0</v>
      </c>
      <c r="K16" s="24">
        <f t="shared" si="4"/>
        <v>0</v>
      </c>
    </row>
    <row r="17" spans="1:11" s="17" customFormat="1" ht="84" x14ac:dyDescent="0.3">
      <c r="A17" s="18">
        <v>3</v>
      </c>
      <c r="B17" s="19" t="s">
        <v>52</v>
      </c>
      <c r="C17" s="20">
        <v>264</v>
      </c>
      <c r="D17" s="20" t="s">
        <v>37</v>
      </c>
      <c r="E17" s="21"/>
      <c r="F17" s="22"/>
      <c r="G17" s="23">
        <f t="shared" si="0"/>
        <v>0</v>
      </c>
      <c r="H17" s="23">
        <f t="shared" si="1"/>
        <v>0</v>
      </c>
      <c r="I17" s="23">
        <f t="shared" si="2"/>
        <v>0</v>
      </c>
      <c r="J17" s="23">
        <f t="shared" si="3"/>
        <v>0</v>
      </c>
      <c r="K17" s="24">
        <f t="shared" si="4"/>
        <v>0</v>
      </c>
    </row>
    <row r="18" spans="1:11" s="17" customFormat="1" ht="100.8" x14ac:dyDescent="0.3">
      <c r="A18" s="18">
        <v>4</v>
      </c>
      <c r="B18" s="19" t="s">
        <v>51</v>
      </c>
      <c r="C18" s="20">
        <v>91</v>
      </c>
      <c r="D18" s="20" t="s">
        <v>37</v>
      </c>
      <c r="E18" s="21"/>
      <c r="F18" s="22"/>
      <c r="G18" s="23">
        <f t="shared" si="0"/>
        <v>0</v>
      </c>
      <c r="H18" s="23">
        <f t="shared" si="1"/>
        <v>0</v>
      </c>
      <c r="I18" s="23">
        <f t="shared" si="2"/>
        <v>0</v>
      </c>
      <c r="J18" s="23">
        <f t="shared" si="3"/>
        <v>0</v>
      </c>
      <c r="K18" s="24">
        <f t="shared" si="4"/>
        <v>0</v>
      </c>
    </row>
    <row r="19" spans="1:11" s="17" customFormat="1" ht="117.6" x14ac:dyDescent="0.3">
      <c r="A19" s="18">
        <v>5</v>
      </c>
      <c r="B19" s="19" t="s">
        <v>50</v>
      </c>
      <c r="C19" s="20">
        <v>47</v>
      </c>
      <c r="D19" s="20" t="s">
        <v>37</v>
      </c>
      <c r="E19" s="21"/>
      <c r="F19" s="22"/>
      <c r="G19" s="23">
        <f t="shared" si="0"/>
        <v>0</v>
      </c>
      <c r="H19" s="23">
        <f t="shared" si="1"/>
        <v>0</v>
      </c>
      <c r="I19" s="23">
        <f t="shared" si="2"/>
        <v>0</v>
      </c>
      <c r="J19" s="23">
        <f t="shared" si="3"/>
        <v>0</v>
      </c>
      <c r="K19" s="24">
        <f t="shared" si="4"/>
        <v>0</v>
      </c>
    </row>
    <row r="20" spans="1:11" s="17" customFormat="1" ht="33.6" x14ac:dyDescent="0.3">
      <c r="A20" s="18">
        <v>6</v>
      </c>
      <c r="B20" s="19" t="s">
        <v>39</v>
      </c>
      <c r="C20" s="20">
        <v>47</v>
      </c>
      <c r="D20" s="20" t="s">
        <v>37</v>
      </c>
      <c r="E20" s="21"/>
      <c r="F20" s="22"/>
      <c r="G20" s="23">
        <f t="shared" si="0"/>
        <v>0</v>
      </c>
      <c r="H20" s="23">
        <f t="shared" si="1"/>
        <v>0</v>
      </c>
      <c r="I20" s="23">
        <f t="shared" si="2"/>
        <v>0</v>
      </c>
      <c r="J20" s="23">
        <f t="shared" si="3"/>
        <v>0</v>
      </c>
      <c r="K20" s="24">
        <f t="shared" si="4"/>
        <v>0</v>
      </c>
    </row>
    <row r="21" spans="1:11" s="17" customFormat="1" ht="67.2" x14ac:dyDescent="0.3">
      <c r="A21" s="18">
        <v>7</v>
      </c>
      <c r="B21" s="19" t="s">
        <v>40</v>
      </c>
      <c r="C21" s="20">
        <v>30</v>
      </c>
      <c r="D21" s="20" t="s">
        <v>37</v>
      </c>
      <c r="E21" s="21"/>
      <c r="F21" s="22"/>
      <c r="G21" s="23">
        <f t="shared" si="0"/>
        <v>0</v>
      </c>
      <c r="H21" s="23">
        <f t="shared" si="1"/>
        <v>0</v>
      </c>
      <c r="I21" s="23">
        <f t="shared" si="2"/>
        <v>0</v>
      </c>
      <c r="J21" s="23">
        <f t="shared" si="3"/>
        <v>0</v>
      </c>
      <c r="K21" s="24">
        <f t="shared" si="4"/>
        <v>0</v>
      </c>
    </row>
    <row r="22" spans="1:11" s="17" customFormat="1" ht="67.2" x14ac:dyDescent="0.3">
      <c r="A22" s="18">
        <v>8</v>
      </c>
      <c r="B22" s="19" t="s">
        <v>49</v>
      </c>
      <c r="C22" s="20">
        <v>60</v>
      </c>
      <c r="D22" s="20" t="s">
        <v>37</v>
      </c>
      <c r="E22" s="21"/>
      <c r="F22" s="22"/>
      <c r="G22" s="23">
        <f t="shared" si="0"/>
        <v>0</v>
      </c>
      <c r="H22" s="23">
        <f t="shared" si="1"/>
        <v>0</v>
      </c>
      <c r="I22" s="23">
        <f t="shared" si="2"/>
        <v>0</v>
      </c>
      <c r="J22" s="23">
        <f t="shared" si="3"/>
        <v>0</v>
      </c>
      <c r="K22" s="24">
        <f t="shared" si="4"/>
        <v>0</v>
      </c>
    </row>
    <row r="23" spans="1:11" s="17" customFormat="1" ht="67.2" x14ac:dyDescent="0.3">
      <c r="A23" s="18">
        <v>9</v>
      </c>
      <c r="B23" s="19" t="s">
        <v>48</v>
      </c>
      <c r="C23" s="20">
        <v>50</v>
      </c>
      <c r="D23" s="20" t="s">
        <v>37</v>
      </c>
      <c r="E23" s="21"/>
      <c r="F23" s="22"/>
      <c r="G23" s="23">
        <f t="shared" si="0"/>
        <v>0</v>
      </c>
      <c r="H23" s="23">
        <f t="shared" si="1"/>
        <v>0</v>
      </c>
      <c r="I23" s="23">
        <f t="shared" si="2"/>
        <v>0</v>
      </c>
      <c r="J23" s="23">
        <f t="shared" si="3"/>
        <v>0</v>
      </c>
      <c r="K23" s="24">
        <f t="shared" si="4"/>
        <v>0</v>
      </c>
    </row>
    <row r="24" spans="1:11" s="17" customFormat="1" ht="50.4" x14ac:dyDescent="0.3">
      <c r="A24" s="18">
        <v>10</v>
      </c>
      <c r="B24" s="19" t="s">
        <v>41</v>
      </c>
      <c r="C24" s="20">
        <v>1000</v>
      </c>
      <c r="D24" s="20" t="s">
        <v>37</v>
      </c>
      <c r="E24" s="21"/>
      <c r="F24" s="22"/>
      <c r="G24" s="23">
        <f t="shared" si="0"/>
        <v>0</v>
      </c>
      <c r="H24" s="23">
        <f t="shared" si="1"/>
        <v>0</v>
      </c>
      <c r="I24" s="23">
        <f t="shared" si="2"/>
        <v>0</v>
      </c>
      <c r="J24" s="23">
        <f t="shared" si="3"/>
        <v>0</v>
      </c>
      <c r="K24" s="24">
        <f t="shared" si="4"/>
        <v>0</v>
      </c>
    </row>
    <row r="25" spans="1:11" s="17" customFormat="1" ht="67.2" x14ac:dyDescent="0.3">
      <c r="A25" s="18">
        <v>11</v>
      </c>
      <c r="B25" s="19" t="s">
        <v>47</v>
      </c>
      <c r="C25" s="20">
        <v>200</v>
      </c>
      <c r="D25" s="20" t="s">
        <v>37</v>
      </c>
      <c r="E25" s="21"/>
      <c r="F25" s="22"/>
      <c r="G25" s="23">
        <f t="shared" si="0"/>
        <v>0</v>
      </c>
      <c r="H25" s="23">
        <f t="shared" si="1"/>
        <v>0</v>
      </c>
      <c r="I25" s="23">
        <f t="shared" si="2"/>
        <v>0</v>
      </c>
      <c r="J25" s="23">
        <f t="shared" si="3"/>
        <v>0</v>
      </c>
      <c r="K25" s="24">
        <f t="shared" si="4"/>
        <v>0</v>
      </c>
    </row>
    <row r="26" spans="1:11" s="17" customFormat="1" ht="67.2" x14ac:dyDescent="0.3">
      <c r="A26" s="18">
        <v>12</v>
      </c>
      <c r="B26" s="19" t="s">
        <v>60</v>
      </c>
      <c r="C26" s="20">
        <v>60</v>
      </c>
      <c r="D26" s="20" t="s">
        <v>37</v>
      </c>
      <c r="E26" s="21"/>
      <c r="F26" s="22"/>
      <c r="G26" s="23">
        <f t="shared" si="0"/>
        <v>0</v>
      </c>
      <c r="H26" s="23">
        <f t="shared" si="1"/>
        <v>0</v>
      </c>
      <c r="I26" s="23">
        <f t="shared" si="2"/>
        <v>0</v>
      </c>
      <c r="J26" s="23">
        <f t="shared" si="3"/>
        <v>0</v>
      </c>
      <c r="K26" s="24">
        <f t="shared" si="4"/>
        <v>0</v>
      </c>
    </row>
    <row r="27" spans="1:11" s="17" customFormat="1" ht="67.2" x14ac:dyDescent="0.3">
      <c r="A27" s="18">
        <v>13</v>
      </c>
      <c r="B27" s="19" t="s">
        <v>59</v>
      </c>
      <c r="C27" s="20">
        <v>50</v>
      </c>
      <c r="D27" s="20" t="s">
        <v>37</v>
      </c>
      <c r="E27" s="21"/>
      <c r="F27" s="22"/>
      <c r="G27" s="23">
        <f t="shared" si="0"/>
        <v>0</v>
      </c>
      <c r="H27" s="23">
        <f t="shared" si="1"/>
        <v>0</v>
      </c>
      <c r="I27" s="23">
        <f t="shared" si="2"/>
        <v>0</v>
      </c>
      <c r="J27" s="23">
        <f t="shared" si="3"/>
        <v>0</v>
      </c>
      <c r="K27" s="24">
        <f t="shared" si="4"/>
        <v>0</v>
      </c>
    </row>
    <row r="28" spans="1:11" s="17" customFormat="1" ht="67.2" x14ac:dyDescent="0.3">
      <c r="A28" s="18">
        <v>14</v>
      </c>
      <c r="B28" s="19" t="s">
        <v>42</v>
      </c>
      <c r="C28" s="20">
        <v>50</v>
      </c>
      <c r="D28" s="20" t="s">
        <v>37</v>
      </c>
      <c r="E28" s="21"/>
      <c r="F28" s="22"/>
      <c r="G28" s="23">
        <f t="shared" si="0"/>
        <v>0</v>
      </c>
      <c r="H28" s="23">
        <f t="shared" si="1"/>
        <v>0</v>
      </c>
      <c r="I28" s="23">
        <f t="shared" si="2"/>
        <v>0</v>
      </c>
      <c r="J28" s="23">
        <f t="shared" si="3"/>
        <v>0</v>
      </c>
      <c r="K28" s="24">
        <f t="shared" si="4"/>
        <v>0</v>
      </c>
    </row>
    <row r="29" spans="1:11" s="17" customFormat="1" ht="67.2" x14ac:dyDescent="0.3">
      <c r="A29" s="18">
        <v>15</v>
      </c>
      <c r="B29" s="19" t="s">
        <v>43</v>
      </c>
      <c r="C29" s="20">
        <v>80</v>
      </c>
      <c r="D29" s="20" t="s">
        <v>37</v>
      </c>
      <c r="E29" s="21"/>
      <c r="F29" s="22"/>
      <c r="G29" s="23">
        <f t="shared" si="0"/>
        <v>0</v>
      </c>
      <c r="H29" s="23">
        <f t="shared" si="1"/>
        <v>0</v>
      </c>
      <c r="I29" s="23">
        <f t="shared" si="2"/>
        <v>0</v>
      </c>
      <c r="J29" s="23">
        <f t="shared" si="3"/>
        <v>0</v>
      </c>
      <c r="K29" s="24">
        <f t="shared" si="4"/>
        <v>0</v>
      </c>
    </row>
    <row r="30" spans="1:11" s="17" customFormat="1" ht="84" x14ac:dyDescent="0.3">
      <c r="A30" s="18">
        <v>16</v>
      </c>
      <c r="B30" s="19" t="s">
        <v>58</v>
      </c>
      <c r="C30" s="20">
        <v>60</v>
      </c>
      <c r="D30" s="20" t="s">
        <v>37</v>
      </c>
      <c r="E30" s="21"/>
      <c r="F30" s="22"/>
      <c r="G30" s="23">
        <f t="shared" si="0"/>
        <v>0</v>
      </c>
      <c r="H30" s="23">
        <f t="shared" si="1"/>
        <v>0</v>
      </c>
      <c r="I30" s="23">
        <f t="shared" si="2"/>
        <v>0</v>
      </c>
      <c r="J30" s="23">
        <f t="shared" si="3"/>
        <v>0</v>
      </c>
      <c r="K30" s="24">
        <f t="shared" si="4"/>
        <v>0</v>
      </c>
    </row>
    <row r="31" spans="1:11" s="17" customFormat="1" ht="67.2" x14ac:dyDescent="0.3">
      <c r="A31" s="18">
        <v>17</v>
      </c>
      <c r="B31" s="19" t="s">
        <v>46</v>
      </c>
      <c r="C31" s="20">
        <v>20</v>
      </c>
      <c r="D31" s="20" t="s">
        <v>37</v>
      </c>
      <c r="E31" s="21"/>
      <c r="F31" s="22"/>
      <c r="G31" s="23">
        <f t="shared" si="0"/>
        <v>0</v>
      </c>
      <c r="H31" s="23">
        <f t="shared" si="1"/>
        <v>0</v>
      </c>
      <c r="I31" s="23">
        <f t="shared" si="2"/>
        <v>0</v>
      </c>
      <c r="J31" s="23">
        <f t="shared" si="3"/>
        <v>0</v>
      </c>
      <c r="K31" s="24">
        <f t="shared" si="4"/>
        <v>0</v>
      </c>
    </row>
    <row r="32" spans="1:11" s="17" customFormat="1" ht="67.2" x14ac:dyDescent="0.3">
      <c r="A32" s="18">
        <v>18</v>
      </c>
      <c r="B32" s="19" t="s">
        <v>44</v>
      </c>
      <c r="C32" s="20">
        <v>20</v>
      </c>
      <c r="D32" s="20" t="s">
        <v>37</v>
      </c>
      <c r="E32" s="21"/>
      <c r="F32" s="22"/>
      <c r="G32" s="23">
        <f t="shared" si="0"/>
        <v>0</v>
      </c>
      <c r="H32" s="23">
        <f t="shared" si="1"/>
        <v>0</v>
      </c>
      <c r="I32" s="23">
        <f t="shared" si="2"/>
        <v>0</v>
      </c>
      <c r="J32" s="23">
        <f t="shared" si="3"/>
        <v>0</v>
      </c>
      <c r="K32" s="24">
        <f t="shared" si="4"/>
        <v>0</v>
      </c>
    </row>
    <row r="33" spans="1:11" s="17" customFormat="1" ht="67.2" x14ac:dyDescent="0.3">
      <c r="A33" s="18">
        <v>19</v>
      </c>
      <c r="B33" s="19" t="s">
        <v>45</v>
      </c>
      <c r="C33" s="20">
        <v>100</v>
      </c>
      <c r="D33" s="20" t="s">
        <v>37</v>
      </c>
      <c r="E33" s="21"/>
      <c r="F33" s="22"/>
      <c r="G33" s="23">
        <f t="shared" si="0"/>
        <v>0</v>
      </c>
      <c r="H33" s="23">
        <f t="shared" si="1"/>
        <v>0</v>
      </c>
      <c r="I33" s="23">
        <f t="shared" si="2"/>
        <v>0</v>
      </c>
      <c r="J33" s="23">
        <f t="shared" si="3"/>
        <v>0</v>
      </c>
      <c r="K33" s="24">
        <f t="shared" si="4"/>
        <v>0</v>
      </c>
    </row>
    <row r="34" spans="1:11" s="17" customFormat="1" ht="67.2" x14ac:dyDescent="0.3">
      <c r="A34" s="18">
        <v>20</v>
      </c>
      <c r="B34" s="19" t="s">
        <v>54</v>
      </c>
      <c r="C34" s="20">
        <v>100</v>
      </c>
      <c r="D34" s="20" t="s">
        <v>37</v>
      </c>
      <c r="E34" s="21"/>
      <c r="F34" s="22"/>
      <c r="G34" s="23">
        <f t="shared" si="0"/>
        <v>0</v>
      </c>
      <c r="H34" s="23">
        <f t="shared" si="1"/>
        <v>0</v>
      </c>
      <c r="I34" s="23">
        <f t="shared" si="2"/>
        <v>0</v>
      </c>
      <c r="J34" s="23">
        <f t="shared" si="3"/>
        <v>0</v>
      </c>
      <c r="K34" s="24">
        <f t="shared" si="4"/>
        <v>0</v>
      </c>
    </row>
    <row r="35" spans="1:11" s="17" customFormat="1" ht="67.2" x14ac:dyDescent="0.3">
      <c r="A35" s="18">
        <v>21</v>
      </c>
      <c r="B35" s="19" t="s">
        <v>55</v>
      </c>
      <c r="C35" s="20">
        <v>100</v>
      </c>
      <c r="D35" s="20" t="s">
        <v>37</v>
      </c>
      <c r="E35" s="21"/>
      <c r="F35" s="22"/>
      <c r="G35" s="23">
        <f t="shared" si="0"/>
        <v>0</v>
      </c>
      <c r="H35" s="23">
        <f t="shared" si="1"/>
        <v>0</v>
      </c>
      <c r="I35" s="23">
        <f t="shared" si="2"/>
        <v>0</v>
      </c>
      <c r="J35" s="23">
        <f t="shared" si="3"/>
        <v>0</v>
      </c>
      <c r="K35" s="24">
        <f t="shared" si="4"/>
        <v>0</v>
      </c>
    </row>
    <row r="36" spans="1:11" s="17" customFormat="1" ht="67.2" x14ac:dyDescent="0.3">
      <c r="A36" s="18">
        <v>22</v>
      </c>
      <c r="B36" s="19" t="s">
        <v>56</v>
      </c>
      <c r="C36" s="20">
        <v>100</v>
      </c>
      <c r="D36" s="20" t="s">
        <v>37</v>
      </c>
      <c r="E36" s="21"/>
      <c r="F36" s="22"/>
      <c r="G36" s="23">
        <f t="shared" si="0"/>
        <v>0</v>
      </c>
      <c r="H36" s="23">
        <f t="shared" si="1"/>
        <v>0</v>
      </c>
      <c r="I36" s="23">
        <f t="shared" si="2"/>
        <v>0</v>
      </c>
      <c r="J36" s="23">
        <f t="shared" si="3"/>
        <v>0</v>
      </c>
      <c r="K36" s="24">
        <f t="shared" si="4"/>
        <v>0</v>
      </c>
    </row>
    <row r="37" spans="1:11" s="17" customFormat="1" ht="84" x14ac:dyDescent="0.3">
      <c r="A37" s="18">
        <v>23</v>
      </c>
      <c r="B37" s="19" t="s">
        <v>57</v>
      </c>
      <c r="C37" s="20">
        <v>500</v>
      </c>
      <c r="D37" s="20" t="s">
        <v>37</v>
      </c>
      <c r="E37" s="21"/>
      <c r="F37" s="22"/>
      <c r="G37" s="23">
        <f t="shared" ref="G37" si="5">+ROUND(E37*F37,0)</f>
        <v>0</v>
      </c>
      <c r="H37" s="23">
        <f t="shared" ref="H37" si="6">ROUND(E37+G37,0)</f>
        <v>0</v>
      </c>
      <c r="I37" s="23">
        <f t="shared" ref="I37" si="7">ROUND(E37*C37,0)</f>
        <v>0</v>
      </c>
      <c r="J37" s="23">
        <f t="shared" ref="J37" si="8">ROUND(I37*F37,0)</f>
        <v>0</v>
      </c>
      <c r="K37" s="24">
        <f t="shared" ref="K37" si="9">ROUND(I37+J37,0)</f>
        <v>0</v>
      </c>
    </row>
    <row r="38" spans="1:11" s="17" customFormat="1" ht="20.399999999999999" customHeight="1" x14ac:dyDescent="0.3">
      <c r="A38" s="32"/>
      <c r="B38" s="33"/>
      <c r="C38" s="33"/>
      <c r="D38" s="33"/>
      <c r="E38" s="33"/>
      <c r="F38" s="33"/>
      <c r="G38" s="34"/>
      <c r="H38" s="60" t="s">
        <v>21</v>
      </c>
      <c r="I38" s="61"/>
      <c r="J38" s="61"/>
      <c r="K38" s="25">
        <f>SUMIF(F:F,0%,I:I)</f>
        <v>0</v>
      </c>
    </row>
    <row r="39" spans="1:11" s="17" customFormat="1" ht="20.399999999999999" customHeight="1" x14ac:dyDescent="0.3">
      <c r="A39" s="35"/>
      <c r="B39" s="36"/>
      <c r="C39" s="36"/>
      <c r="D39" s="36"/>
      <c r="E39" s="36"/>
      <c r="F39" s="36"/>
      <c r="G39" s="37"/>
      <c r="H39" s="61" t="s">
        <v>9</v>
      </c>
      <c r="I39" s="61"/>
      <c r="J39" s="61"/>
      <c r="K39" s="25">
        <f>SUMIF(F:F,5%,I:I)</f>
        <v>0</v>
      </c>
    </row>
    <row r="40" spans="1:11" s="17" customFormat="1" ht="20.399999999999999" customHeight="1" x14ac:dyDescent="0.3">
      <c r="A40" s="35"/>
      <c r="B40" s="36"/>
      <c r="C40" s="36"/>
      <c r="D40" s="36"/>
      <c r="E40" s="36"/>
      <c r="F40" s="36"/>
      <c r="G40" s="37"/>
      <c r="H40" s="61" t="s">
        <v>10</v>
      </c>
      <c r="I40" s="61"/>
      <c r="J40" s="61"/>
      <c r="K40" s="25">
        <f>SUMIF(F:F,19%,I:I)</f>
        <v>0</v>
      </c>
    </row>
    <row r="41" spans="1:11" s="17" customFormat="1" ht="20.399999999999999" customHeight="1" x14ac:dyDescent="0.3">
      <c r="A41" s="35"/>
      <c r="B41" s="36"/>
      <c r="C41" s="36"/>
      <c r="D41" s="36"/>
      <c r="E41" s="36"/>
      <c r="F41" s="36"/>
      <c r="G41" s="37"/>
      <c r="H41" s="58" t="s">
        <v>6</v>
      </c>
      <c r="I41" s="58"/>
      <c r="J41" s="58"/>
      <c r="K41" s="26">
        <f>SUM(K38:K40)</f>
        <v>0</v>
      </c>
    </row>
    <row r="42" spans="1:11" s="17" customFormat="1" ht="20.399999999999999" customHeight="1" x14ac:dyDescent="0.3">
      <c r="A42" s="35"/>
      <c r="B42" s="36"/>
      <c r="C42" s="36"/>
      <c r="D42" s="36"/>
      <c r="E42" s="36"/>
      <c r="F42" s="36"/>
      <c r="G42" s="37"/>
      <c r="H42" s="57" t="s">
        <v>11</v>
      </c>
      <c r="I42" s="57"/>
      <c r="J42" s="57"/>
      <c r="K42" s="27">
        <f>ROUND(K39*5%,0)</f>
        <v>0</v>
      </c>
    </row>
    <row r="43" spans="1:11" s="17" customFormat="1" ht="20.399999999999999" customHeight="1" x14ac:dyDescent="0.3">
      <c r="A43" s="35"/>
      <c r="B43" s="36"/>
      <c r="C43" s="36"/>
      <c r="D43" s="36"/>
      <c r="E43" s="36"/>
      <c r="F43" s="36"/>
      <c r="G43" s="37"/>
      <c r="H43" s="57" t="s">
        <v>12</v>
      </c>
      <c r="I43" s="57"/>
      <c r="J43" s="57"/>
      <c r="K43" s="25">
        <f>ROUND(K40*19%,0)</f>
        <v>0</v>
      </c>
    </row>
    <row r="44" spans="1:11" s="17" customFormat="1" ht="20.399999999999999" customHeight="1" x14ac:dyDescent="0.3">
      <c r="A44" s="35"/>
      <c r="B44" s="36"/>
      <c r="C44" s="36"/>
      <c r="D44" s="36"/>
      <c r="E44" s="36"/>
      <c r="F44" s="36"/>
      <c r="G44" s="37"/>
      <c r="H44" s="58" t="s">
        <v>13</v>
      </c>
      <c r="I44" s="58"/>
      <c r="J44" s="58"/>
      <c r="K44" s="26">
        <f>SUM(K42:K43)</f>
        <v>0</v>
      </c>
    </row>
    <row r="45" spans="1:11" s="17" customFormat="1" ht="20.399999999999999" customHeight="1" thickBot="1" x14ac:dyDescent="0.35">
      <c r="A45" s="38"/>
      <c r="B45" s="39"/>
      <c r="C45" s="39"/>
      <c r="D45" s="39"/>
      <c r="E45" s="39"/>
      <c r="F45" s="39"/>
      <c r="G45" s="40"/>
      <c r="H45" s="59" t="s">
        <v>14</v>
      </c>
      <c r="I45" s="59"/>
      <c r="J45" s="59"/>
      <c r="K45" s="28">
        <f>+K41+K44</f>
        <v>0</v>
      </c>
    </row>
    <row r="50" spans="1:2" ht="17.399999999999999" thickBot="1" x14ac:dyDescent="0.35">
      <c r="B50" s="29"/>
    </row>
    <row r="51" spans="1:2" x14ac:dyDescent="0.3">
      <c r="B51" s="30" t="s">
        <v>18</v>
      </c>
    </row>
    <row r="53" spans="1:2" x14ac:dyDescent="0.3">
      <c r="A53" s="31" t="s">
        <v>0</v>
      </c>
    </row>
  </sheetData>
  <sheetProtection formatRows="0" insertRows="0" deleteRows="0"/>
  <mergeCells count="19">
    <mergeCell ref="H40:J40"/>
    <mergeCell ref="H41:J41"/>
    <mergeCell ref="H42:J42"/>
    <mergeCell ref="A38:G45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43:J43"/>
    <mergeCell ref="H44:J44"/>
    <mergeCell ref="H45:J45"/>
    <mergeCell ref="H38:J38"/>
    <mergeCell ref="H39:J39"/>
  </mergeCells>
  <dataValidations count="1">
    <dataValidation type="whole" allowBlank="1" showInputMessage="1" showErrorMessage="1" sqref="E15:E37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Hoja2!$D$7:$D$9</xm:f>
          </x14:formula1>
          <xm:sqref>F15:F37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F13" sqref="F13"/>
    </sheetView>
  </sheetViews>
  <sheetFormatPr baseColWidth="10" defaultRowHeight="14.4" x14ac:dyDescent="0.3"/>
  <cols>
    <col min="3" max="3" width="16.109375" bestFit="1" customWidth="1"/>
  </cols>
  <sheetData>
    <row r="3" spans="1:6" x14ac:dyDescent="0.3">
      <c r="B3" t="s">
        <v>27</v>
      </c>
      <c r="D3" t="s">
        <v>26</v>
      </c>
    </row>
    <row r="4" spans="1:6" x14ac:dyDescent="0.3">
      <c r="A4" t="s">
        <v>28</v>
      </c>
      <c r="B4">
        <v>63</v>
      </c>
      <c r="C4" t="s">
        <v>29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30</v>
      </c>
      <c r="B11">
        <v>1</v>
      </c>
      <c r="F11">
        <v>36016600</v>
      </c>
    </row>
    <row r="12" spans="1:6" x14ac:dyDescent="0.3">
      <c r="A12" t="s">
        <v>31</v>
      </c>
      <c r="B12">
        <v>97</v>
      </c>
      <c r="F12">
        <v>71889774</v>
      </c>
    </row>
    <row r="13" spans="1:6" x14ac:dyDescent="0.3">
      <c r="A13" t="s">
        <v>28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31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32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contr</cp:lastModifiedBy>
  <cp:lastPrinted>2021-07-03T00:32:23Z</cp:lastPrinted>
  <dcterms:created xsi:type="dcterms:W3CDTF">2017-04-28T13:22:52Z</dcterms:created>
  <dcterms:modified xsi:type="dcterms:W3CDTF">2021-08-13T20:08:57Z</dcterms:modified>
</cp:coreProperties>
</file>