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https://d.docs.live.net/a329719466c66291/UDEC 2021/INVITACIONES/20 - EQUIPOS LAB ZOOLOGÍA/ANEXOS TÉRMINOS/"/>
    </mc:Choice>
  </mc:AlternateContent>
  <xr:revisionPtr revIDLastSave="3" documentId="11_EBFC8EC42FC812F09DC085002039A30BF26CF826" xr6:coauthVersionLast="47" xr6:coauthVersionMax="47" xr10:uidLastSave="{842A213F-EC86-4962-AD78-105AD99838D9}"/>
  <bookViews>
    <workbookView xWindow="0" yWindow="0" windowWidth="19200" windowHeight="10200" xr2:uid="{00000000-000D-0000-FFFF-FFFF00000000}"/>
  </bookViews>
  <sheets>
    <sheet name="Hoja1" sheetId="1" r:id="rId1"/>
    <sheet name="Hoja3" sheetId="3" r:id="rId2"/>
    <sheet name="Hoja2" sheetId="2" state="hidden" r:id="rId3"/>
  </sheets>
  <definedNames>
    <definedName name="_xlnm.Print_Area" localSheetId="0">Hoja1!$A$1:$K$48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H16" i="1" s="1"/>
  <c r="I16" i="1"/>
  <c r="J16" i="1" s="1"/>
  <c r="G17" i="1"/>
  <c r="H17" i="1" s="1"/>
  <c r="I17" i="1"/>
  <c r="J17" i="1" s="1"/>
  <c r="G18" i="1"/>
  <c r="H18" i="1" s="1"/>
  <c r="I18" i="1"/>
  <c r="J18" i="1" s="1"/>
  <c r="G19" i="1"/>
  <c r="H19" i="1" s="1"/>
  <c r="I19" i="1"/>
  <c r="J19" i="1" s="1"/>
  <c r="K19" i="1" s="1"/>
  <c r="G20" i="1"/>
  <c r="H20" i="1" s="1"/>
  <c r="I20" i="1"/>
  <c r="G21" i="1"/>
  <c r="H21" i="1" s="1"/>
  <c r="I21" i="1"/>
  <c r="J21" i="1" s="1"/>
  <c r="G22" i="1"/>
  <c r="H22" i="1" s="1"/>
  <c r="I22" i="1"/>
  <c r="G23" i="1"/>
  <c r="H23" i="1" s="1"/>
  <c r="I23" i="1"/>
  <c r="J23" i="1" s="1"/>
  <c r="K23" i="1" s="1"/>
  <c r="G24" i="1"/>
  <c r="H24" i="1" s="1"/>
  <c r="I24" i="1"/>
  <c r="J24" i="1" s="1"/>
  <c r="G25" i="1"/>
  <c r="H25" i="1" s="1"/>
  <c r="I25" i="1"/>
  <c r="G26" i="1"/>
  <c r="H26" i="1" s="1"/>
  <c r="I26" i="1"/>
  <c r="J26" i="1" s="1"/>
  <c r="G27" i="1"/>
  <c r="H27" i="1" s="1"/>
  <c r="I27" i="1"/>
  <c r="J27" i="1" s="1"/>
  <c r="K27" i="1" s="1"/>
  <c r="G28" i="1"/>
  <c r="H28" i="1" s="1"/>
  <c r="I28" i="1"/>
  <c r="G29" i="1"/>
  <c r="H29" i="1" s="1"/>
  <c r="I29" i="1"/>
  <c r="J29" i="1" s="1"/>
  <c r="J28" i="1" l="1"/>
  <c r="K28" i="1" s="1"/>
  <c r="J25" i="1"/>
  <c r="K25" i="1" s="1"/>
  <c r="J20" i="1"/>
  <c r="K20" i="1" s="1"/>
  <c r="K17" i="1"/>
  <c r="K24" i="1"/>
  <c r="K26" i="1"/>
  <c r="K18" i="1"/>
  <c r="K16" i="1"/>
  <c r="J22" i="1"/>
  <c r="K22" i="1" s="1"/>
  <c r="K21" i="1"/>
  <c r="K29" i="1"/>
  <c r="K34" i="1"/>
  <c r="K33" i="1" l="1"/>
  <c r="K37" i="1" l="1"/>
  <c r="K35" i="1" l="1"/>
  <c r="K38" i="1" s="1"/>
  <c r="K39" i="1" l="1"/>
  <c r="K36" i="1"/>
  <c r="K4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G8"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0"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<sst xmlns="http://schemas.openxmlformats.org/spreadsheetml/2006/main" count="74" uniqueCount="57">
  <si>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</si>
  <si>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</si>
  <si>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</si>
  <si>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</si>
  <si>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</si>
  <si>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</si>
  <si>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</si>
  <si>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</si>
  <si>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</si>
  <si>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</si>
  <si>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</si>
  <si>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</si>
  <si>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</si>
  <si>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</si>
  <si>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</si>
  <si>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</si>
  <si>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</si>
  <si>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</si>
  <si>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</si>
  <si>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</si>
  <si>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</si>
  <si>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</si>
  <si>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UNIDAD DE MEDIDA</t>
  </si>
  <si>
    <t xml:space="preserve">PORCENTAJE DE IVA </t>
  </si>
  <si>
    <t>TIPO DE CONTRIBUYENTE
 (Seleccione una de las siguientes opciones)</t>
  </si>
  <si>
    <t xml:space="preserve">ÍTEM </t>
  </si>
  <si>
    <t>bienes</t>
  </si>
  <si>
    <t>servicios</t>
  </si>
  <si>
    <t>acces point</t>
  </si>
  <si>
    <t>dispositivos de red</t>
  </si>
  <si>
    <t>adecuación de un cd</t>
  </si>
  <si>
    <t>cableado estructurado</t>
  </si>
  <si>
    <t>mantenimiento</t>
  </si>
  <si>
    <t>instalacion</t>
  </si>
  <si>
    <t>Anexo 3</t>
  </si>
  <si>
    <t>PROPUESTA ECONÓMICA</t>
  </si>
  <si>
    <t>FOTÓMETRO PARA CONCENTRACION ESPERMÁTICA
Fuente de luz por diodo luminoso (LED)
Para ser calibrado con especies bovina, canina, equina, porcina y pequeños rumiantes; La concentración de semen debe ser indicada en millones de células espermáticas/mL
Calibración automática con medición de cada muestra
Actualización de software por conexión de interfase.
•Peso: 1,5 kg (peso neto)
•Dimensiones: 25 x 13 x 5,5 cm (aprox.)
• Display: diodo luminoso (LED) • Suministro eléctrico: 110 -
230 V / 50 - 60 Hz y batería
Incluye:
Ficha técnica; (1) mantenimiento preventivo cada seis (6) meses durante el tiempo de garantía; Prueba de verificación de funcionamiento; Certificado de calibración del fabricante.</t>
  </si>
  <si>
    <t>PLATINA TÉRMICA DIGITAL
Control de temperatura digital.
Intervalo de 25 a 44 grados.
Tamaño de 35 cm x 24,5 cm
Indicador de temperatura en la superficie de la platina.
Acabado en negro opaco.</t>
  </si>
  <si>
    <t>VAGINA ARTIFICIAL PARA PEQUEÑOS RUMIANTES
Cuerpo de vagina con válvula, manga interior, cintas de goma, vial de colección graduado tipo tulipán, bolsa termoprotectora.</t>
  </si>
  <si>
    <t xml:space="preserve">MICROSCOPIO ÓPTICO BINOCULAR CON CÁMARA FOTOGRÁFICA DIGITAL
Microscopio binocular de luz transmitida con óptica corregida al INFINITO (ICS), de alta resolución, con corrección cromática y compensación de imagen plana. iluminacion halógena y LED. técnica de contrastación; campo claro, técnicas adaptables: campo oscuro, contraste de fases y fluorescencia.
Debe cumplir: normatividad DIN 61010-1(IEC 61010-1) E IEC 61010-2-101; Y ESTÁNDARES CSA, UL, ICC, ISO 9001, IVD.iluminación integral LED y Halógena de 6V/ 30W, mando de enfoque macro y micrométrico coaxial a ambos lados, de manejo cómodo, suavidad del mando macrométrico ajustable.
Unidad alimentadora enchufable apropiada para la aplicación de tensiones de la red desde 100 hasta 240 V ±10 %, 50 / 60 Hz.; Revólver portaobjetivos apoyado en rodamiento de bolas, inclinado hacia atrás, para 4 objetivos con rosca W 0,8; Platina rectangular de 140 mm x 135 mm con mando a la derecha (opcionalmente a la izquierda), con carro mecánico graduado, con desplazamiento en cruz 75 mm × 30 mm y sujetaobjetos; Condensador de Abbe 0.9/1.25 pre-centrado para campo claro, campo oscuro y contraste de fases Ph2; Tubo binocular con un
ángulo de observación ergonómico de 30°, orientable para la adaptación de la distancia interpupilar y la altura de observación; Módulo de iluminación con bombilla halógena de 6 V/ 30W, debe tener módulo de iluminación LED. Protección antihongos certificada.
incluye:
cámara fotográfica digital a color especializada para microscopia; driver: zen ; Conexión: Cable USB 2.0, 3m.; Sensor: CMOS Micron MT9P031 a color; Resolución Básica: 2560 (H) x 1920 (V) = 5.0 Megapixels; Tamaño Pixel: 2.2 m x 2.2 m; Tamaño Sensor: 5.7 mm x 4.28 mm equivalente 1/2.5" (diagonal 7.1 mm); H x V Frame Rate; 800 x 600 max. 13
Digitalizaciòn: 3 x 8 bit/pixel; Tiempo Integraciòn: 10 s up to 2 s; Interfaces: 1 x tarjeta SD, 1 x USB 2.0, 1x AV (S-Video), 1x DVI-D (HDMI); Sensibilidad Espectral: Approx. 400 nm-700 nm, Filtro IR; Recubrimiento: Anodizado en Aluminio; Alimentaciòn vía USB 2.0 o fuente de poder externa (opcional); Slot Integrado: Para Tarjetas SD y SDHC; Grabado: Switch para captura de imágenes; Software para configuración manual de Brillo, Contraste, Color, Saturación, Balance de Blancos, Brillo.
Incluye:
Ficha técnica; (1) mantenimiento preventivo cada seis (6) meses durante el tiempo de garantía; Prueba de verificación de funcionamiento; Certificado de calibración del fabricante.
</t>
  </si>
  <si>
    <t xml:space="preserve">MICROSCOPIO ÓPTICO TRINOCULAR CON CÁMARA FOTOGRÁFICA DIGITAL
MICROSCOPIO TRIOCULAR DE LUZ TRANSMITIDA CON ÓPTICA CORREGIDA AL INFINITO (ICS), DE ALTA RESOLUCIÓN, CON CORRECCION CROMATICA Y COMPENSACIÓN DE IMAGEN PLANA. ILUMINACION HALOGENA. TECNICA DE CONTRASTACION EN ESTA:  CAMPO CLARO (H) Y CONTRASTE DE FASES (Ph2) TÉCNICAS ADAPTABLES: CAMPO OSCURO (D), Y FLUORESCENCIA.
Debe cumplir: normatividad DIN 61010-1(IEC 61010-1) E IEC 61010-2-101; Y ESTÁNDARES CSA, UL, ICC, ISO 9001, IVD. iluminación Halógena de 6V/ 30W, mando de enfoque macro y micrométrico coaxial a ambos lados, de manejo cómodo, suavidad del mando macrométrico ajustable.
Revólver portaobjetivos apoyado en rodamiento de bolas, inclinado hacia atrás, para 4 objetivos con rosca W 0,8. Platina rectangular de 140 mm x 135 mm con mando a la derecha (opcionalmente a la izquierda), con carro mecánico graduado, con desplazamiento en cruz 75 mm × 30 mm y sujeta objetos.
Condensador de Abbe 0.9/1.25 ajustable para campo claro, campo oscuro y contraste de fases. Tubo binocular con un ángulo de observación ergonómico de 30°, Alojamiento integrado para unidad alimentadora externa y cable.
Debe Incluír:
Módulo de iluminación con bombilla halógena de 6 V/ 30W.; Unidad alimentadora enchufable apropiada para la aplicación de tensiones de la red desde 100 hasta 240 V ±10 %, 50 / 60 Hz.Protección antihongos certificada.; Set de filtros azul, verde y amarillo.; Funda protectora; Aceitera con 5 mL de aceite de inmersión.; Manual de operación; Objetivo Plan-Achromat 4x/0.10; Objetivo Plan-Achromat 10x/0.25; Objetivo Plan-Achromat 40x/0.65 Ph2 resortado; Objetivo Plan-Achromat 100x/1.25 resortado; Corredera Ph1,H,Ph2; Dioptra, d=30mm; 2 Oculares de campo amplio PL 10x/20 Br foc.; cámara fotográfica digital a color especializada para; microscopía AxioCam ERc 5s rev.2; Driver: ZEN; Conexión: Cable USB 2.0, 3m.; Sensor: CMOS Micron MT9P031 a color; H x V Frame Rate; 800 x 600 max. 13; Digitalizaciòn: 3 x 8 bit/pixel; Interfaces: 1 x tarjeta SD, 1 x USB 2.0, 1x AV (S-Video), 1x DVI-D (HDMI); Sensibilidad Espectral: Approx. 400 nm-700 nm, Filtro IR; Alimentaciòn vía USB 2.0 o fuente de poder externa (opcional); Grabado: Switch para captura de imágenes; Software para configuración manual de Brillo, Contraste,
Color, Saturación, Balance de Blancos, Brillo.
Incluye:
Ficha técnica; (1) mantenimiento preventivo cada seis (6) meses durante el tiempo de garantía; Prueba de verificación de funcionamiento; Certificado de calibración del fabricante.
</t>
  </si>
  <si>
    <t xml:space="preserve">ECÓGRAFO MANUAL VETERINARIO-PORTÁTIL
Pantalla de 7 pulgadas, resistente al agua y utilizado para varios animales.
Incluye transductores: Rectal y Convexo Peso total (incluida la batería) 950 g, suavizado de imagen, filtrado, correlación de cuadros, interpolación lineal y otros procesamientos, Medido por distancia, perímetro, área, obstétrica, Campo cercano ajustable individualmente, ganancia de campo lejano (5 etapas ajustables).
•Pantalla Single-B, estado continuo en tiempo real en el campo de visión para mover la función.
•Reproducción de pantalla, corrección de gamma, histograma y otras funciones de procesamiento de imágenes.
•Memoria incorporada e interfaz USB externa con memoria incorporada que transfiere datos a la PC.
Configuración estándar para Unidad principal:
-3.5MHz sonda convexa // Sonda Rectal 6.5Mhz; 250mL de couplant; Opcional: sonda lineal de -7.5MHz; Opcional: Sonda microconvexa de -5.0MHz
Incluye
Adaptador de CA, Batería, Manual / instrucciones técnicas, bolsa con correa; Especificaciones técnicas del monitor; Tamaño 7 «-TFT; Modo de visualización B, B + B, B + M, M, 4B; Imagen en escala de grises 256; Rango de escaneo matriz convexa; Scan líneas 512 líneas / marco; Velocidad de cuadros 30 cuadros / segundo; Convertidor de escaneo digital 512x512x8bits; Marcas corporales 15; Multifrecuencia 2MHz-10MHz; Capacidad de memoria 2GB; Salida de video PAL; Tamaño 216 mm (L) x 147 mm (W) x 27 mm (H); Peso neto 900 gramos.
Incluye
Batería 3000 Mah / 7.4V; Batería de trabajo continuo 3 horas; Sonda lineal rectal Frecuencia central: 6.5 MHZ; Rango de frecuencia: 4.5-7.5 MHz; Aplicaciones: OB / GYN; Sexado fetal; Sonda convexa rectal; recuencia central: 4 MHZ; Rango de frecuencia: 2.5 ~ 5 MHz; Aplicaciones: sexado fetal; Diagnóstico ovárico; Visualización de folículos para veterinaria; Sonda convexa Frecuencia central: 3.5 MHz; Rango de frecuencia: 2.5 ~ 5MHz; Para veterinarios y humanos; Sonda microconvexa Frecuencia central: 6.5 MHz; Rango de frecuencia: 5.0,6.5,7.5 MHz Sonda lineal HF Frecuencia central: 7.5 MHz Rango de frecuencia: 5 ~ 10 MHz
Incluye:
Ficha técnica; (1) mantenimiento preventivo cada seis (6) meses durante el tiempo de garantía; Prueba de verificación de funcionamiento; Certificado de calibración del fabricante.
</t>
  </si>
  <si>
    <t xml:space="preserve">ESTEREOMICROSPOPIO TRINOCULAR CON CÁMARA FOTOGRÁFICA DIGITAL
Cuerpo de microscopio Stemi 305 : HD Wi-Fi Cámara IP integrada de 1,2 MP , zoom manualmente operable 5: 1 (0,8 x 4,0 x ...) en ambos lados; 0.8x de zoom fijo clickstops-1x- 2x-3x-4x; distancia de trabajo libre de 110 mm; Ángulo de visión de 45 ° con la distancia entre los ojos ajustable 55 ... 75 mm; Montaje del ocular de 30 mm con el máximo número de campo de 23 mm; Montura D = 76 mm para Stemi montaje / S; Interfaz de D = 66 mm para los iluminadores; Rosca M52 para la óptica frontal o analizador; Integrado casi vertical iluminación LED (IVI) para K EDU / LAB / MAT o controlador K LED; Estativo K LAB; W190xD310xH95 mm de base; Superficie de trabajo W160xD195 mm; Interfaces D = 84 mm para las etapas y d = 45 mm para polarizador TL; Columna de 250 mm con accionamiento y el mango, rango de elevación 145 mm; Stemi montaje d = 76 mm, capacidad de carga 5 kg, la fricción ajustable; Incorporado en la unidad de transiluminación LED con espejo giratorio y deslizable para campo claro, campo oscuro y transiluminación oblicua; 
Debe Incluír:
Oculares 10x / 23 Br. foc.; Espiral de cable RJ12; Soporte ocular Concha; 2x tomas de IVI y el iluminador LED K; RL separada / TL Control de encendido / apagado / atenuación; unidad de potencia integrada 12V DC 24W / 100 ... 240 V AC / 50 ... 60Hz; Vidrio y B / W de plástico placa de D = 84x5 mm; cable de alimentación, Guardapolvo; Foco LED Doble K 2x 160 mm para la variable de EPI-iluminación 2x roscas M24x0.5 para polarizador; Altura ajustable; stands K EDU / LAB / MAT; Cámara fotográfica digital a color especializada para microscopia axiocam erc 5s rev.2 ; Driver: ZEN; Conexión: Cable USB 2.0, 3m.; Sensor: CMOS Micron MT9P031 a color Resolución Básica: 2560 (H) x 1920 (V) = 5.0 Megapixels H x V Frame Rate; 800 x 600 max. 13; Digitalizaciòn: 3 x 8 bit/pixel; Tiempo Integraciòn: 10 s up to 2 s; Interfaces: 1 x tarjeta SD, 1 x USB 2.0, 1x AV (S-Video), 1x DVI-D (HDMI); Sensibilidad Espectral: Approx. 400 nm-700 nm, Filtro IR; Modo Read-out: Progresivo; Interface Óptica: C-mount; Recubrimiento: Anodizado en Aluminio; Grabado: Switch para captura de imágenes; Software para configuración manual de Brillo, Contraste, Color, Saturación, Balance de Blancos, Brillo.
Incluye:
Ficha técnica; (1) mantenimiento preventivo cada seis (6) meses durante el tiempo de garantía; Prueba de verificación de funcionamiento; Certificado de calibración del fabricante.
</t>
  </si>
  <si>
    <t xml:space="preserve">BAÑO MARIA
Rango de temperatura de ambiente + 5 ¿ a 100 ¿.; Control PID por microprocesador / Sintonización automática / Calibración.; Pantallas LED digitales con botón giratorio de ajuste rápido. (Resolución de 0,1 ¿); Diseño aislado de calentador y sensor; Protección contra sobrecalentamiento y sobrecorriente.; Volumen del baño (L / pies cúbicos) 3,5 y 11,5 / 0,1 y 0,4; Temperatura Rango de temperatura de trabajo (¿ / ¿) Amb. +5 a 100 / Amb. +9 hasta 212; Estabilidad de temperatura a 50 ¿ (± ¿ / ¿) ± 0.1 / 0.18; Tiempo de calentamiento a 70 ¿ (min) 1) (± ¿ / ¿) 25 y 45; Dimensión Abertura / profundidad del baño 240 × 136, 150 (W × L, D y W × L, D) (mm / pulgada) y 300 × 240, 200 - 9,4 × 5,4, 5,9 Y 11,8 × 9,5, 7,9; Exterior 544 × 316 × 318; (W × W × H) (mm / pulgada) / 21,4 × 12,4 × 12,5; Requisitos eléctricos (120 V, 60 Hz) 5,8 A y 8,3 A
Incluye:
Ficha técnica
(1) mantenimiento preventivo cada seis (6) meses durante el tiempo de garantía
Prueba de verificación de funcionamiento
Certificado de calibración del fabricante.
</t>
  </si>
  <si>
    <t xml:space="preserve">CAMILLA PARA INSEMINACION ARTIFICIAL Y LAPAROSCOPIA
Camilla en aluminio galvanizado para procesos de inseminación - transferencia de embriones y laparoscopia en ovinos y caprinos
Modelo portátil ajustable en altura con hidráulicos, ergonómica y con rodachines material de la estructura: aluminio
Largo x ancho: 135 cm x 50 cm
Altura máxima de elevación: 71 cm
</t>
  </si>
  <si>
    <t xml:space="preserve">TERMOHIGROMETRO
Parámetros de Lectura - HR, Ta, Ts (Te4), Tr, DT, Tbs, Tbh1, HE1; Estadísticas - Número de lecturas, desviación estándar, media, coeficiente de variación, máximo, mínimo; A prueba de polvo y agua con sensores completamente sellados - equivalente a IP66; Imánes Integrados - Para sujetar el medido durante la prueba; Límites Altos/Bajos - Alarmas Rojo/Verde iluminadas, visible; Menús Multi Idiomas; Retroiluminación; Conexión de Medición Externa tipo K; Memoria - Con revisión de lecturas y estadística 25,000 registros en 999 lotes; Regístro Manual; Regístro Intervalo2 Ajustable entre 1 segundo y¿24 horas; Salida de datos: USB, Bluetooth®¿a ordenador y dispositivos Android™; Software ElcoMaster®¿y cable USB; Registro de Intervalo: Hasta 400 horas (1 lectura 10 cada 10 minutos); Dimensiones 180 x 75 x 35mm (7 x 3 x 1.4”)
Debe Incluír: Medidor de punto de rocío Elcometer 319; 2 pilas AA, correa, estuche de transporte, certificado de calibración, cable USB, software ElcoMaster, y Manual de funcionamiento
</t>
  </si>
  <si>
    <t xml:space="preserve">ELECTROEYACULADOR
Electrojac 6.; Unidad con sonda de 2,5 pulgadas; Cable de conexión unidad a probe; Mango para colecta; Cinta escrotal; Caja para transporte
Incluye:
Ficha técnica; (1) mantenimiento preventivo cada seis (6) meses durante el tiempo de garantía; Prueba de verificación de funcionamiento; Certificado de calibración del fabricante.
</t>
  </si>
  <si>
    <r>
      <rPr>
        <b/>
        <sz val="13"/>
        <color theme="1"/>
        <rFont val="Arial"/>
        <family val="2"/>
      </rPr>
      <t xml:space="preserve">FECHA DE ELABORACIÓN:   </t>
    </r>
    <r>
      <rPr>
        <sz val="13"/>
        <color theme="1"/>
        <rFont val="Arial"/>
        <family val="2"/>
      </rPr>
      <t xml:space="preserve">  </t>
    </r>
    <r>
      <rPr>
        <sz val="13"/>
        <color theme="0" tint="-0.34998626667073579"/>
        <rFont val="Arial"/>
        <family val="2"/>
      </rPr>
      <t xml:space="preserve"> AÑO   /   MES   /   DÍA</t>
    </r>
  </si>
  <si>
    <t>UNIDAD</t>
  </si>
  <si>
    <t>FRASCO</t>
  </si>
  <si>
    <t>TRILADYL
Diluyente concentrado para congelación de semen de toro y otros rumiantes
Frasco por 250gr</t>
  </si>
  <si>
    <t>DILUYENTE ANDROMED
Diluyente sintético, libre de yema de huevo, de alto rendimiento. Para congelar y preservar semen fresco de rumiantes según la normativa de CSS.
Frasco por 250ml</t>
  </si>
  <si>
    <t>DILUYENTE OPTIXCELL
Medio transparentes y sin partículas;
Para Evaluación microscópica y CASA mejorada; Libre de proteína animal, Extensor de alta calidad.
Vida útil extendida
Producto tolerante al cambio de temperatura
Frasco por 250ml</t>
  </si>
  <si>
    <t xml:space="preserve">Electroyaculador 
-Electrónica de última generación -Batería mejorada y tecnología de carga de batería -Señal más suave para el toro -Botón de bucle para repetir el último estímulo utilizado -Contador de estímulos -Ajuste automático, permite la interacción dentro del programa -Múltiples programas preprogramados diseñados para diferentes razas -Tres modos de operación: Manual, Programa y Aprendizaje -Disco de ajuste de potencia -Luces indicadoras de encendido, apagado, programa, modo, potencia, inicio, grabar, reinicio, repetición -Sonda diseñada para colectar de semen de toros de hasta 2000 libras Sonda de 2 electrodos, diámetro 60mm, mangos verticales El set completo incluye: Electroeyaculador Cargador de batería Fuente de poder Sonda 2 cables para sonda Cinta métrica escrotal Ensamble de cono de colecta 100 conos desechables 100 Viales de 15ml Caja de Transporte rígida  Incluye:  Garantía 2 años  
un (1) mantenimiento preventivo cada seis (6) meses durante el tiempo de la garantía
</t>
  </si>
  <si>
    <t xml:space="preserve">Ecógrafo Veterinario Portátil 
Visualización a través de la pantalla y gafas, imagen girada en 90º hacia la izquierda o derecha, imagen girada en 180º Refresca imágenes hasta 28 fotogramas por segundo Escala de grises: 256 grados Gamma: 10 ajustes Presentación de imagen por método B Mode, B+B Mode, B+M Mode Gestión de imágenes Mediciones: distancia, área superficial, volumen, red, tablas de edad (Vaca CRL, Vaca BPD, Caballo DSG, Caballo DO, Oveja CRL, Llama BPD) Registro de datos en la memoria de imágenes con las mediciones, cine loop (256 fotogramas) Memoria: 200 imágenes y 200 cine loops Exportación de datos a un soporte externo Formato de archivos: PNG, AVI Menú de Acceso Rápido y personalizado Preajustes: Aparato reproductor, Preñez, Sexo fetal, Embarazo tardío, Posibilidad de crear su propio preajuste Mejora del contraste y eliminación del ruido de la imagen a través del sistema LuciD Reconocimiento de sondas Automático Método de conectar la sonda: reemplazable, electrónico, de banda ancha Pantalla grande de LCD de 7″ Control de teclado de membrana, impermeable al agua Gafas OLED con sistema para regular el ancho de la cabeza, profundidad y altura, ángulo de inclinación y distancia entre las gafas protectoras y los ojos Resolución: 800x600, pantalla OLED color Peso del conjunto con la diadema: 290g Las gafas OLED consumen hasta 5 veces menos energía que la pantalla Diseño que permite ver simultáneamente la imagen mostrada y controlar el entorno, No requieren carga Incluye oculares para días soleados Fuente de alimentación: Li-Ion 14.4 V, 6.8 Ah Carga AC 110v 7 horas de funcionamiento continuo con carga completa Indicador de batería baja automático e indicador gráfico Resistente al polvo y al agua Carcasa con sistema de ventilación activa Protección contra objetos mayores de 2,5 mm, protección contra goteo de agua en un ángulo máximo de 15 grados Temperatura de trabajo: -15°C a +45°C Dimensiones: 256mm x 165mm x 70mm Peso del dispositivo con batería: 2060g Incluye: Transductor Lineal Rectal con frecuencias de 4MHz/6.5MHz/7.5MHz/9MHz Transductor Grasa Dorsal y Ojo de Lomo. 180mm 3.7MHz con botón para congelamiento de imagen Gafas OLED Batería y cargador de baterías Maleta de transporte Cable USB para transmisión de los datos, Manual de uso en papel y en CD Gel conductor.  
 Incluye:  Garantía 2 años 
un (1) mantenimiento preventivo cada seis (6) meses durante el tiempo de la garantía
</t>
  </si>
  <si>
    <t>UNIDAD AGROAMBIENTAL LA ESPERANZA</t>
  </si>
  <si>
    <t>LABORATORIO DE REPRODUCCIÓN ANIMAL, PROGRAMA DE ZOOTECNIA UBATÉ Y FUSAGASUGÁ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</si>
</sst>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0"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sz val="13"/>
      <color theme="1"/>
      <name val="Arial"/>
      <family val="2"/>
    </font>
    <font>
      <sz val="13"/>
      <color theme="1"/>
      <name val="Arial"/>
      <family val="2"/>
    </font>
    <font>
      <sz val="13"/>
      <color theme="0" tint="-0.34998626667073579"/>
      <name val="Arial"/>
      <family val="2"/>
    </font>
    <font>
      <b/>
      <sz val="13"/>
      <color theme="0"/>
      <name val="Arial"/>
      <family val="2"/>
    </font>
    <font>
      <sz val="13"/>
      <name val="Arial"/>
      <family val="2"/>
    </font>
    <font>
      <b/>
      <sz val="13"/>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1">
    <xf numFmtId="0" fontId="0" fillId="0" borderId="0" xfId="0"/>
    <xf numFmtId="9" fontId="0" fillId="0" borderId="0" xfId="1" applyFont="1"/>
    <xf numFmtId="0" fontId="5" fillId="2" borderId="0" xfId="0" applyFont="1" applyFill="1"/>
    <xf numFmtId="0" fontId="5" fillId="2" borderId="0" xfId="0" applyFont="1" applyFill="1" applyAlignment="1">
      <alignment horizontal="center"/>
    </xf>
    <xf numFmtId="0" fontId="5" fillId="2" borderId="0" xfId="0" applyFont="1" applyFill="1" applyAlignment="1">
      <alignment horizontal="center" wrapText="1"/>
    </xf>
    <xf numFmtId="0" fontId="4" fillId="2" borderId="1" xfId="0" applyFont="1" applyFill="1" applyBorder="1" applyAlignment="1">
      <alignment vertical="center"/>
    </xf>
    <xf numFmtId="0" fontId="4" fillId="2" borderId="3" xfId="0" applyFont="1" applyFill="1" applyBorder="1" applyAlignment="1">
      <alignment vertical="center"/>
    </xf>
    <xf numFmtId="0" fontId="5" fillId="2" borderId="0" xfId="0" applyFont="1" applyFill="1" applyBorder="1" applyAlignment="1">
      <alignment horizontal="left"/>
    </xf>
    <xf numFmtId="0" fontId="5" fillId="2" borderId="0" xfId="0" applyFont="1" applyFill="1" applyBorder="1" applyAlignment="1">
      <alignment horizontal="left" wrapText="1"/>
    </xf>
    <xf numFmtId="0" fontId="4" fillId="2" borderId="0" xfId="0" applyFont="1" applyFill="1" applyBorder="1" applyAlignment="1">
      <alignment horizontal="left"/>
    </xf>
    <xf numFmtId="0" fontId="5" fillId="2" borderId="6" xfId="0" applyFont="1" applyFill="1" applyBorder="1" applyAlignment="1">
      <alignment horizontal="center" vertical="center" wrapText="1"/>
    </xf>
    <xf numFmtId="0" fontId="5" fillId="2" borderId="0" xfId="0" applyFont="1" applyFill="1" applyAlignment="1">
      <alignment horizontal="left"/>
    </xf>
    <xf numFmtId="0" fontId="5" fillId="2" borderId="0" xfId="0" applyFont="1" applyFill="1" applyAlignment="1">
      <alignment wrapText="1"/>
    </xf>
    <xf numFmtId="0" fontId="7" fillId="3" borderId="16" xfId="0" applyFont="1" applyFill="1" applyBorder="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43" fontId="7" fillId="3" borderId="17" xfId="3" applyFont="1" applyFill="1" applyBorder="1" applyAlignment="1" applyProtection="1">
      <alignment horizontal="center" vertical="center" wrapText="1"/>
      <protection locked="0"/>
    </xf>
    <xf numFmtId="43" fontId="7" fillId="3" borderId="18" xfId="3" applyFont="1" applyFill="1" applyBorder="1" applyAlignment="1" applyProtection="1">
      <alignment horizontal="center" vertical="center" wrapText="1"/>
      <protection locked="0"/>
    </xf>
    <xf numFmtId="0" fontId="5" fillId="2" borderId="0" xfId="0" applyFont="1" applyFill="1" applyAlignment="1">
      <alignment vertical="center"/>
    </xf>
    <xf numFmtId="0" fontId="5" fillId="0" borderId="19" xfId="0" applyFont="1" applyFill="1" applyBorder="1" applyAlignment="1" applyProtection="1">
      <alignment horizontal="center" vertical="center"/>
      <protection locked="0"/>
    </xf>
    <xf numFmtId="0" fontId="5" fillId="0" borderId="2"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center" vertical="center"/>
      <protection locked="0"/>
    </xf>
    <xf numFmtId="43" fontId="8" fillId="0" borderId="1" xfId="3" applyFont="1" applyFill="1" applyBorder="1" applyAlignment="1" applyProtection="1">
      <alignment horizontal="center" vertical="center"/>
      <protection locked="0"/>
    </xf>
    <xf numFmtId="9" fontId="5" fillId="0" borderId="1" xfId="1" applyFont="1" applyFill="1" applyBorder="1" applyAlignment="1" applyProtection="1">
      <alignment horizontal="center" vertical="center"/>
      <protection locked="0"/>
    </xf>
    <xf numFmtId="43" fontId="5" fillId="0" borderId="1" xfId="3" applyFont="1" applyFill="1" applyBorder="1" applyAlignment="1" applyProtection="1">
      <alignment horizontal="center" vertical="center"/>
      <protection hidden="1"/>
    </xf>
    <xf numFmtId="43" fontId="5" fillId="0" borderId="20" xfId="3" applyFont="1" applyFill="1" applyBorder="1" applyAlignment="1" applyProtection="1">
      <alignment vertical="center"/>
      <protection hidden="1"/>
    </xf>
    <xf numFmtId="43" fontId="5" fillId="0" borderId="20" xfId="4" applyFont="1" applyBorder="1" applyProtection="1">
      <protection hidden="1"/>
    </xf>
    <xf numFmtId="43" fontId="4" fillId="0" borderId="20" xfId="4" applyFont="1" applyBorder="1" applyProtection="1">
      <protection hidden="1"/>
    </xf>
    <xf numFmtId="43" fontId="5" fillId="0" borderId="20" xfId="4" applyFont="1" applyFill="1" applyBorder="1" applyProtection="1">
      <protection hidden="1"/>
    </xf>
    <xf numFmtId="43" fontId="4" fillId="0" borderId="22" xfId="4" applyFont="1" applyBorder="1" applyProtection="1">
      <protection hidden="1"/>
    </xf>
    <xf numFmtId="0" fontId="5" fillId="2" borderId="15" xfId="0" applyFont="1" applyFill="1" applyBorder="1" applyAlignment="1">
      <alignment horizontal="center" wrapText="1"/>
    </xf>
    <xf numFmtId="0" fontId="4" fillId="2" borderId="14" xfId="0" applyFont="1" applyFill="1" applyBorder="1" applyAlignment="1">
      <alignment horizontal="center" wrapText="1"/>
    </xf>
    <xf numFmtId="0" fontId="5" fillId="0" borderId="0" xfId="0" applyFont="1" applyAlignment="1">
      <alignment vertical="center"/>
    </xf>
    <xf numFmtId="43" fontId="5" fillId="0" borderId="1" xfId="3" applyFont="1" applyBorder="1" applyAlignment="1" applyProtection="1">
      <alignment horizontal="right" vertical="center" wrapText="1"/>
      <protection hidden="1"/>
    </xf>
    <xf numFmtId="43" fontId="4" fillId="0" borderId="1" xfId="3" applyFont="1" applyBorder="1" applyAlignment="1" applyProtection="1">
      <alignment horizontal="right" vertical="center"/>
      <protection hidden="1"/>
    </xf>
    <xf numFmtId="43" fontId="5" fillId="0" borderId="1" xfId="3" applyFont="1" applyBorder="1" applyAlignment="1" applyProtection="1">
      <alignment horizontal="right" vertical="center"/>
      <protection hidden="1"/>
    </xf>
    <xf numFmtId="0" fontId="5" fillId="2" borderId="23" xfId="0" applyFont="1" applyFill="1" applyBorder="1" applyAlignment="1" applyProtection="1">
      <alignment horizontal="left" vertical="center" wrapText="1"/>
      <protection locked="0"/>
    </xf>
    <xf numFmtId="0" fontId="5" fillId="2" borderId="24" xfId="0" applyFont="1" applyFill="1" applyBorder="1" applyAlignment="1" applyProtection="1">
      <alignment horizontal="left" vertical="center"/>
      <protection locked="0"/>
    </xf>
    <xf numFmtId="0" fontId="5" fillId="2" borderId="25"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26" xfId="0" applyFont="1" applyFill="1" applyBorder="1" applyAlignment="1" applyProtection="1">
      <alignment horizontal="left" vertical="center"/>
      <protection locked="0"/>
    </xf>
    <xf numFmtId="0" fontId="5" fillId="2" borderId="11" xfId="0" applyFont="1" applyFill="1" applyBorder="1" applyAlignment="1" applyProtection="1">
      <alignment horizontal="left" vertical="center"/>
      <protection locked="0"/>
    </xf>
    <xf numFmtId="0" fontId="5" fillId="2" borderId="15" xfId="0" applyFont="1" applyFill="1" applyBorder="1" applyAlignment="1" applyProtection="1">
      <alignment horizontal="left" vertical="center"/>
      <protection locked="0"/>
    </xf>
    <xf numFmtId="0" fontId="5" fillId="2" borderId="27" xfId="0" applyFont="1" applyFill="1" applyBorder="1" applyAlignment="1" applyProtection="1">
      <alignment horizontal="left" vertical="center"/>
      <protection locked="0"/>
    </xf>
    <xf numFmtId="0" fontId="4" fillId="2" borderId="0" xfId="0" applyFont="1" applyFill="1" applyAlignment="1">
      <alignment horizontal="center"/>
    </xf>
    <xf numFmtId="0" fontId="5" fillId="2" borderId="0" xfId="0" applyFont="1" applyFill="1" applyAlignment="1">
      <alignment horizontal="center"/>
    </xf>
    <xf numFmtId="0" fontId="7" fillId="3" borderId="3"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5" fillId="2" borderId="1" xfId="0" applyFont="1" applyFill="1" applyBorder="1" applyAlignment="1">
      <alignment horizontal="left"/>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43" fontId="4" fillId="0" borderId="21" xfId="3" applyFont="1" applyBorder="1" applyAlignment="1" applyProtection="1">
      <alignment horizontal="right" vertical="center" wrapText="1"/>
      <protection hidden="1"/>
    </xf>
    <xf numFmtId="43" fontId="5" fillId="0" borderId="2" xfId="3" applyFont="1" applyBorder="1" applyAlignment="1" applyProtection="1">
      <alignment horizontal="right" vertical="center" wrapText="1"/>
      <protection hidden="1"/>
    </xf>
    <xf numFmtId="0" fontId="7" fillId="4" borderId="4"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43" fontId="5" fillId="0" borderId="2" xfId="3" applyFont="1" applyFill="1" applyBorder="1" applyAlignment="1" applyProtection="1">
      <alignment horizontal="center" vertical="center"/>
      <protection hidden="1"/>
    </xf>
    <xf numFmtId="0" fontId="5"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left" vertical="center" wrapText="1"/>
      <protection locked="0"/>
    </xf>
    <xf numFmtId="0" fontId="5" fillId="4" borderId="4" xfId="0" applyFont="1" applyFill="1" applyBorder="1" applyAlignment="1" applyProtection="1">
      <alignment horizontal="center" vertical="center"/>
      <protection locked="0"/>
    </xf>
    <xf numFmtId="0" fontId="5" fillId="4" borderId="13"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protection locked="0"/>
    </xf>
    <xf numFmtId="0" fontId="9" fillId="4" borderId="28" xfId="0" applyFont="1" applyFill="1" applyBorder="1" applyAlignment="1" applyProtection="1">
      <alignment horizontal="center" vertical="center" wrapText="1"/>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375839</xdr:colOff>
      <xdr:row>0</xdr:row>
      <xdr:rowOff>125504</xdr:rowOff>
    </xdr:from>
    <xdr:to>
      <xdr:col>1</xdr:col>
      <xdr:colOff>313764</xdr:colOff>
      <xdr:row>4</xdr:row>
      <xdr:rowOff>38715</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75839" y="125504"/>
          <a:ext cx="673031" cy="72003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8"/>
  <sheetViews>
    <sheetView tabSelected="1" zoomScale="40" zoomScaleNormal="40" zoomScaleSheetLayoutView="70" zoomScalePageLayoutView="55" workbookViewId="0">
      <selection activeCell="B16" sqref="B16"/>
    </sheetView>
  </sheetViews>
  <sheetFormatPr baseColWidth="10" defaultColWidth="11.453125" defaultRowHeight="16.5" x14ac:dyDescent="0.35"/>
  <cols>
    <col min="1" max="1" width="10.81640625" style="2" customWidth="1"/>
    <col min="2" max="2" width="188.08984375" style="12" customWidth="1"/>
    <col min="3" max="3" width="13.1796875" style="2" customWidth="1"/>
    <col min="4" max="5" width="15" style="2" customWidth="1"/>
    <col min="6" max="6" width="19.81640625" style="2" customWidth="1"/>
    <col min="7" max="7" width="15" style="2" customWidth="1"/>
    <col min="8" max="8" width="24.90625" style="2" bestFit="1" customWidth="1"/>
    <col min="9" max="9" width="16.81640625" style="2" customWidth="1"/>
    <col min="10" max="10" width="20.1796875" style="2" customWidth="1"/>
    <col min="11" max="11" width="21.81640625" style="2" customWidth="1"/>
    <col min="12" max="16384" width="11.453125" style="2"/>
  </cols>
  <sheetData>
    <row r="1" spans="1:11" x14ac:dyDescent="0.35">
      <c r="A1" s="44" t="s">
        <v>34</v>
      </c>
      <c r="B1" s="44"/>
      <c r="C1" s="44"/>
      <c r="D1" s="44"/>
      <c r="E1" s="44"/>
      <c r="F1" s="44"/>
      <c r="G1" s="44"/>
      <c r="H1" s="44"/>
      <c r="I1" s="44"/>
      <c r="J1" s="44"/>
      <c r="K1" s="44"/>
    </row>
    <row r="2" spans="1:11" x14ac:dyDescent="0.35">
      <c r="A2" s="44" t="s">
        <v>35</v>
      </c>
      <c r="B2" s="44"/>
      <c r="C2" s="44"/>
      <c r="D2" s="44"/>
      <c r="E2" s="44"/>
      <c r="F2" s="44"/>
      <c r="G2" s="44"/>
      <c r="H2" s="44"/>
      <c r="I2" s="44"/>
      <c r="J2" s="44"/>
      <c r="K2" s="44"/>
    </row>
    <row r="3" spans="1:11" x14ac:dyDescent="0.35">
      <c r="A3" s="45"/>
      <c r="B3" s="45"/>
      <c r="C3" s="45"/>
      <c r="D3" s="45"/>
      <c r="E3" s="45"/>
      <c r="F3" s="45"/>
      <c r="G3" s="45"/>
      <c r="H3" s="45"/>
      <c r="I3" s="45"/>
      <c r="J3" s="45"/>
      <c r="K3" s="45"/>
    </row>
    <row r="4" spans="1:11" x14ac:dyDescent="0.35">
      <c r="A4" s="3"/>
      <c r="B4" s="4"/>
      <c r="C4" s="3"/>
      <c r="D4" s="3"/>
      <c r="E4" s="3"/>
      <c r="F4" s="3"/>
      <c r="G4" s="3"/>
      <c r="H4" s="3"/>
      <c r="I4" s="3"/>
      <c r="J4" s="3"/>
      <c r="K4" s="3"/>
    </row>
    <row r="5" spans="1:11" x14ac:dyDescent="0.35">
      <c r="A5" s="3"/>
      <c r="B5" s="4"/>
      <c r="C5" s="3"/>
      <c r="D5" s="3"/>
      <c r="E5" s="3"/>
      <c r="F5" s="3"/>
      <c r="G5" s="3"/>
      <c r="H5" s="3"/>
      <c r="I5" s="3"/>
      <c r="J5" s="3"/>
      <c r="K5" s="3"/>
    </row>
    <row r="6" spans="1:11" ht="25.5" customHeight="1" x14ac:dyDescent="0.35">
      <c r="A6" s="55" t="s">
        <v>47</v>
      </c>
      <c r="B6" s="55"/>
      <c r="D6" s="5" t="s">
        <v>19</v>
      </c>
      <c r="E6" s="56"/>
      <c r="F6" s="57"/>
      <c r="H6" s="6" t="s">
        <v>15</v>
      </c>
      <c r="I6" s="58"/>
      <c r="J6" s="59"/>
    </row>
    <row r="7" spans="1:11" ht="17" thickBot="1" x14ac:dyDescent="0.4">
      <c r="A7" s="7"/>
      <c r="B7" s="8"/>
      <c r="D7" s="9"/>
      <c r="E7" s="9"/>
      <c r="F7" s="9"/>
      <c r="H7" s="9"/>
      <c r="I7" s="7"/>
      <c r="J7" s="7"/>
    </row>
    <row r="8" spans="1:11" ht="13.25" customHeight="1" thickBot="1" x14ac:dyDescent="0.4">
      <c r="A8" s="49" t="s">
        <v>24</v>
      </c>
      <c r="B8" s="50"/>
      <c r="C8" s="46" t="s">
        <v>16</v>
      </c>
      <c r="D8" s="47"/>
      <c r="E8" s="47"/>
      <c r="F8" s="48"/>
      <c r="G8" s="10"/>
      <c r="H8" s="9"/>
    </row>
    <row r="9" spans="1:11" ht="13.25" customHeight="1" thickBot="1" x14ac:dyDescent="0.4">
      <c r="A9" s="51"/>
      <c r="B9" s="52"/>
      <c r="C9" s="11"/>
      <c r="D9" s="9"/>
      <c r="E9" s="9"/>
      <c r="F9" s="9"/>
      <c r="H9" s="9"/>
    </row>
    <row r="10" spans="1:11" ht="13.25" customHeight="1" thickBot="1" x14ac:dyDescent="0.4">
      <c r="A10" s="51"/>
      <c r="B10" s="52"/>
      <c r="C10" s="46" t="s">
        <v>17</v>
      </c>
      <c r="D10" s="47"/>
      <c r="E10" s="47"/>
      <c r="F10" s="48"/>
      <c r="G10" s="10"/>
      <c r="H10" s="9"/>
    </row>
    <row r="11" spans="1:11" ht="13.25" customHeight="1" thickBot="1" x14ac:dyDescent="0.4">
      <c r="A11" s="51"/>
      <c r="B11" s="52"/>
      <c r="D11" s="9"/>
      <c r="E11" s="9"/>
      <c r="F11" s="9"/>
      <c r="H11" s="9"/>
    </row>
    <row r="12" spans="1:11" ht="13.25" customHeight="1" thickBot="1" x14ac:dyDescent="0.4">
      <c r="A12" s="53"/>
      <c r="B12" s="54"/>
      <c r="C12" s="46" t="s">
        <v>20</v>
      </c>
      <c r="D12" s="47"/>
      <c r="E12" s="47"/>
      <c r="F12" s="48"/>
      <c r="G12" s="10"/>
      <c r="H12" s="9"/>
      <c r="I12" s="7"/>
      <c r="J12" s="7"/>
    </row>
    <row r="13" spans="1:11" ht="17" thickBot="1" x14ac:dyDescent="0.4"/>
    <row r="14" spans="1:11" s="17" customFormat="1" ht="69.650000000000006" customHeight="1" x14ac:dyDescent="0.35">
      <c r="A14" s="13" t="s">
        <v>25</v>
      </c>
      <c r="B14" s="14" t="s">
        <v>1</v>
      </c>
      <c r="C14" s="14" t="s">
        <v>2</v>
      </c>
      <c r="D14" s="14" t="s">
        <v>22</v>
      </c>
      <c r="E14" s="15" t="s">
        <v>3</v>
      </c>
      <c r="F14" s="15" t="s">
        <v>23</v>
      </c>
      <c r="G14" s="15" t="s">
        <v>4</v>
      </c>
      <c r="H14" s="15" t="s">
        <v>5</v>
      </c>
      <c r="I14" s="15" t="s">
        <v>6</v>
      </c>
      <c r="J14" s="15" t="s">
        <v>7</v>
      </c>
      <c r="K14" s="16" t="s">
        <v>8</v>
      </c>
    </row>
    <row r="15" spans="1:11" s="17" customFormat="1" ht="69.650000000000006" customHeight="1" x14ac:dyDescent="0.35">
      <c r="A15" s="70" t="s">
        <v>56</v>
      </c>
      <c r="B15" s="62"/>
      <c r="C15" s="62"/>
      <c r="D15" s="62"/>
      <c r="E15" s="62"/>
      <c r="F15" s="62"/>
      <c r="G15" s="62"/>
      <c r="H15" s="62"/>
      <c r="I15" s="62"/>
      <c r="J15" s="62"/>
      <c r="K15" s="63"/>
    </row>
    <row r="16" spans="1:11" s="17" customFormat="1" ht="385.75" customHeight="1" x14ac:dyDescent="0.35">
      <c r="A16" s="18">
        <v>1</v>
      </c>
      <c r="B16" s="19" t="s">
        <v>41</v>
      </c>
      <c r="C16" s="20">
        <v>1</v>
      </c>
      <c r="D16" s="20" t="s">
        <v>48</v>
      </c>
      <c r="E16" s="21"/>
      <c r="F16" s="22"/>
      <c r="G16" s="23">
        <f t="shared" ref="G16:G29" si="0">+ROUND(E16*F16,0)</f>
        <v>0</v>
      </c>
      <c r="H16" s="23">
        <f t="shared" ref="H16:H29" si="1">ROUND(E16+G16,0)</f>
        <v>0</v>
      </c>
      <c r="I16" s="23">
        <f t="shared" ref="I16:I29" si="2">ROUND(E16*C16,0)</f>
        <v>0</v>
      </c>
      <c r="J16" s="23">
        <f t="shared" ref="J16:J29" si="3">ROUND(I16*F16,0)</f>
        <v>0</v>
      </c>
      <c r="K16" s="24">
        <f t="shared" ref="K16:K29" si="4">ROUND(I16+J16,0)</f>
        <v>0</v>
      </c>
    </row>
    <row r="17" spans="1:11" s="17" customFormat="1" ht="148.25" customHeight="1" x14ac:dyDescent="0.35">
      <c r="A17" s="18">
        <v>2</v>
      </c>
      <c r="B17" s="19" t="s">
        <v>52</v>
      </c>
      <c r="C17" s="20">
        <v>2</v>
      </c>
      <c r="D17" s="20" t="s">
        <v>49</v>
      </c>
      <c r="E17" s="21"/>
      <c r="F17" s="22"/>
      <c r="G17" s="23">
        <f t="shared" si="0"/>
        <v>0</v>
      </c>
      <c r="H17" s="23">
        <f t="shared" si="1"/>
        <v>0</v>
      </c>
      <c r="I17" s="23">
        <f t="shared" si="2"/>
        <v>0</v>
      </c>
      <c r="J17" s="23">
        <f t="shared" si="3"/>
        <v>0</v>
      </c>
      <c r="K17" s="24">
        <f t="shared" si="4"/>
        <v>0</v>
      </c>
    </row>
    <row r="18" spans="1:11" s="17" customFormat="1" ht="144.65" customHeight="1" x14ac:dyDescent="0.35">
      <c r="A18" s="18">
        <v>3</v>
      </c>
      <c r="B18" s="19" t="s">
        <v>51</v>
      </c>
      <c r="C18" s="20">
        <v>2</v>
      </c>
      <c r="D18" s="20" t="s">
        <v>49</v>
      </c>
      <c r="E18" s="21"/>
      <c r="F18" s="22"/>
      <c r="G18" s="23">
        <f t="shared" si="0"/>
        <v>0</v>
      </c>
      <c r="H18" s="23">
        <f t="shared" si="1"/>
        <v>0</v>
      </c>
      <c r="I18" s="23">
        <f t="shared" si="2"/>
        <v>0</v>
      </c>
      <c r="J18" s="23">
        <f t="shared" si="3"/>
        <v>0</v>
      </c>
      <c r="K18" s="24">
        <f t="shared" si="4"/>
        <v>0</v>
      </c>
    </row>
    <row r="19" spans="1:11" s="17" customFormat="1" ht="76.75" customHeight="1" x14ac:dyDescent="0.35">
      <c r="A19" s="18">
        <v>4</v>
      </c>
      <c r="B19" s="19" t="s">
        <v>50</v>
      </c>
      <c r="C19" s="20">
        <v>3</v>
      </c>
      <c r="D19" s="20" t="s">
        <v>49</v>
      </c>
      <c r="E19" s="21"/>
      <c r="F19" s="22"/>
      <c r="G19" s="23">
        <f t="shared" si="0"/>
        <v>0</v>
      </c>
      <c r="H19" s="23">
        <f t="shared" si="1"/>
        <v>0</v>
      </c>
      <c r="I19" s="23">
        <f t="shared" si="2"/>
        <v>0</v>
      </c>
      <c r="J19" s="23">
        <f t="shared" si="3"/>
        <v>0</v>
      </c>
      <c r="K19" s="24">
        <f t="shared" si="4"/>
        <v>0</v>
      </c>
    </row>
    <row r="20" spans="1:11" s="17" customFormat="1" ht="229.25" customHeight="1" x14ac:dyDescent="0.35">
      <c r="A20" s="18">
        <v>5</v>
      </c>
      <c r="B20" s="19" t="s">
        <v>36</v>
      </c>
      <c r="C20" s="20">
        <v>1</v>
      </c>
      <c r="D20" s="20" t="s">
        <v>48</v>
      </c>
      <c r="E20" s="21"/>
      <c r="F20" s="22"/>
      <c r="G20" s="23">
        <f t="shared" si="0"/>
        <v>0</v>
      </c>
      <c r="H20" s="23">
        <f t="shared" si="1"/>
        <v>0</v>
      </c>
      <c r="I20" s="23">
        <f t="shared" si="2"/>
        <v>0</v>
      </c>
      <c r="J20" s="23">
        <f t="shared" si="3"/>
        <v>0</v>
      </c>
      <c r="K20" s="24">
        <f t="shared" si="4"/>
        <v>0</v>
      </c>
    </row>
    <row r="21" spans="1:11" s="17" customFormat="1" ht="129.65" customHeight="1" x14ac:dyDescent="0.35">
      <c r="A21" s="18">
        <v>6</v>
      </c>
      <c r="B21" s="19" t="s">
        <v>37</v>
      </c>
      <c r="C21" s="20">
        <v>1</v>
      </c>
      <c r="D21" s="20" t="s">
        <v>48</v>
      </c>
      <c r="E21" s="21"/>
      <c r="F21" s="22"/>
      <c r="G21" s="23">
        <f t="shared" si="0"/>
        <v>0</v>
      </c>
      <c r="H21" s="23">
        <f t="shared" si="1"/>
        <v>0</v>
      </c>
      <c r="I21" s="23">
        <f t="shared" si="2"/>
        <v>0</v>
      </c>
      <c r="J21" s="23">
        <f t="shared" si="3"/>
        <v>0</v>
      </c>
      <c r="K21" s="24">
        <f t="shared" si="4"/>
        <v>0</v>
      </c>
    </row>
    <row r="22" spans="1:11" s="17" customFormat="1" ht="33" x14ac:dyDescent="0.35">
      <c r="A22" s="18">
        <v>7</v>
      </c>
      <c r="B22" s="19" t="s">
        <v>38</v>
      </c>
      <c r="C22" s="20">
        <v>2</v>
      </c>
      <c r="D22" s="20" t="s">
        <v>48</v>
      </c>
      <c r="E22" s="21"/>
      <c r="F22" s="22"/>
      <c r="G22" s="23">
        <f t="shared" si="0"/>
        <v>0</v>
      </c>
      <c r="H22" s="23">
        <f t="shared" si="1"/>
        <v>0</v>
      </c>
      <c r="I22" s="23">
        <f t="shared" si="2"/>
        <v>0</v>
      </c>
      <c r="J22" s="23">
        <f t="shared" si="3"/>
        <v>0</v>
      </c>
      <c r="K22" s="24">
        <f t="shared" si="4"/>
        <v>0</v>
      </c>
    </row>
    <row r="23" spans="1:11" s="17" customFormat="1" ht="346.5" x14ac:dyDescent="0.35">
      <c r="A23" s="18">
        <v>8</v>
      </c>
      <c r="B23" s="19" t="s">
        <v>39</v>
      </c>
      <c r="C23" s="20">
        <v>1</v>
      </c>
      <c r="D23" s="20" t="s">
        <v>48</v>
      </c>
      <c r="E23" s="21"/>
      <c r="F23" s="22"/>
      <c r="G23" s="23">
        <f t="shared" si="0"/>
        <v>0</v>
      </c>
      <c r="H23" s="23">
        <f t="shared" si="1"/>
        <v>0</v>
      </c>
      <c r="I23" s="23">
        <f t="shared" si="2"/>
        <v>0</v>
      </c>
      <c r="J23" s="23">
        <f t="shared" si="3"/>
        <v>0</v>
      </c>
      <c r="K23" s="24">
        <f t="shared" si="4"/>
        <v>0</v>
      </c>
    </row>
    <row r="24" spans="1:11" s="17" customFormat="1" ht="379.5" x14ac:dyDescent="0.35">
      <c r="A24" s="18">
        <v>9</v>
      </c>
      <c r="B24" s="19" t="s">
        <v>40</v>
      </c>
      <c r="C24" s="20">
        <v>1</v>
      </c>
      <c r="D24" s="20" t="s">
        <v>48</v>
      </c>
      <c r="E24" s="21"/>
      <c r="F24" s="22"/>
      <c r="G24" s="23">
        <f t="shared" si="0"/>
        <v>0</v>
      </c>
      <c r="H24" s="23">
        <f t="shared" si="1"/>
        <v>0</v>
      </c>
      <c r="I24" s="23">
        <f t="shared" si="2"/>
        <v>0</v>
      </c>
      <c r="J24" s="23">
        <f t="shared" si="3"/>
        <v>0</v>
      </c>
      <c r="K24" s="24">
        <f t="shared" si="4"/>
        <v>0</v>
      </c>
    </row>
    <row r="25" spans="1:11" s="17" customFormat="1" ht="330" x14ac:dyDescent="0.35">
      <c r="A25" s="18">
        <v>10</v>
      </c>
      <c r="B25" s="19" t="s">
        <v>42</v>
      </c>
      <c r="C25" s="20">
        <v>1</v>
      </c>
      <c r="D25" s="20" t="s">
        <v>48</v>
      </c>
      <c r="E25" s="21"/>
      <c r="F25" s="22"/>
      <c r="G25" s="23">
        <f t="shared" si="0"/>
        <v>0</v>
      </c>
      <c r="H25" s="23">
        <f t="shared" si="1"/>
        <v>0</v>
      </c>
      <c r="I25" s="23">
        <f t="shared" si="2"/>
        <v>0</v>
      </c>
      <c r="J25" s="23">
        <f t="shared" si="3"/>
        <v>0</v>
      </c>
      <c r="K25" s="24">
        <f t="shared" si="4"/>
        <v>0</v>
      </c>
    </row>
    <row r="26" spans="1:11" s="17" customFormat="1" ht="198" x14ac:dyDescent="0.35">
      <c r="A26" s="18">
        <v>11</v>
      </c>
      <c r="B26" s="19" t="s">
        <v>43</v>
      </c>
      <c r="C26" s="20">
        <v>1</v>
      </c>
      <c r="D26" s="20" t="s">
        <v>48</v>
      </c>
      <c r="E26" s="21"/>
      <c r="F26" s="22"/>
      <c r="G26" s="23">
        <f t="shared" si="0"/>
        <v>0</v>
      </c>
      <c r="H26" s="23">
        <f t="shared" si="1"/>
        <v>0</v>
      </c>
      <c r="I26" s="23">
        <f t="shared" si="2"/>
        <v>0</v>
      </c>
      <c r="J26" s="23">
        <f t="shared" si="3"/>
        <v>0</v>
      </c>
      <c r="K26" s="24">
        <f t="shared" si="4"/>
        <v>0</v>
      </c>
    </row>
    <row r="27" spans="1:11" s="17" customFormat="1" ht="99" x14ac:dyDescent="0.35">
      <c r="A27" s="18">
        <v>12</v>
      </c>
      <c r="B27" s="19" t="s">
        <v>44</v>
      </c>
      <c r="C27" s="20">
        <v>1</v>
      </c>
      <c r="D27" s="20" t="s">
        <v>48</v>
      </c>
      <c r="E27" s="21"/>
      <c r="F27" s="22"/>
      <c r="G27" s="23">
        <f t="shared" si="0"/>
        <v>0</v>
      </c>
      <c r="H27" s="23">
        <f t="shared" si="1"/>
        <v>0</v>
      </c>
      <c r="I27" s="23">
        <f t="shared" si="2"/>
        <v>0</v>
      </c>
      <c r="J27" s="23">
        <f t="shared" si="3"/>
        <v>0</v>
      </c>
      <c r="K27" s="24">
        <f t="shared" si="4"/>
        <v>0</v>
      </c>
    </row>
    <row r="28" spans="1:11" s="17" customFormat="1" ht="165" x14ac:dyDescent="0.35">
      <c r="A28" s="18">
        <v>13</v>
      </c>
      <c r="B28" s="19" t="s">
        <v>45</v>
      </c>
      <c r="C28" s="20">
        <v>1</v>
      </c>
      <c r="D28" s="20" t="s">
        <v>48</v>
      </c>
      <c r="E28" s="21"/>
      <c r="F28" s="22"/>
      <c r="G28" s="23">
        <f t="shared" si="0"/>
        <v>0</v>
      </c>
      <c r="H28" s="23">
        <f t="shared" si="1"/>
        <v>0</v>
      </c>
      <c r="I28" s="23">
        <f t="shared" si="2"/>
        <v>0</v>
      </c>
      <c r="J28" s="23">
        <f t="shared" si="3"/>
        <v>0</v>
      </c>
      <c r="K28" s="24">
        <f t="shared" si="4"/>
        <v>0</v>
      </c>
    </row>
    <row r="29" spans="1:11" s="17" customFormat="1" ht="99" x14ac:dyDescent="0.35">
      <c r="A29" s="18">
        <v>14</v>
      </c>
      <c r="B29" s="19" t="s">
        <v>46</v>
      </c>
      <c r="C29" s="20">
        <v>1</v>
      </c>
      <c r="D29" s="20" t="s">
        <v>48</v>
      </c>
      <c r="E29" s="21"/>
      <c r="F29" s="22"/>
      <c r="G29" s="23">
        <f t="shared" si="0"/>
        <v>0</v>
      </c>
      <c r="H29" s="23">
        <f t="shared" si="1"/>
        <v>0</v>
      </c>
      <c r="I29" s="23">
        <f t="shared" si="2"/>
        <v>0</v>
      </c>
      <c r="J29" s="23">
        <f t="shared" si="3"/>
        <v>0</v>
      </c>
      <c r="K29" s="24">
        <f t="shared" si="4"/>
        <v>0</v>
      </c>
    </row>
    <row r="30" spans="1:11" s="17" customFormat="1" ht="36.5" customHeight="1" x14ac:dyDescent="0.35">
      <c r="A30" s="69" t="s">
        <v>55</v>
      </c>
      <c r="B30" s="67"/>
      <c r="C30" s="67"/>
      <c r="D30" s="67"/>
      <c r="E30" s="67"/>
      <c r="F30" s="67"/>
      <c r="G30" s="67"/>
      <c r="H30" s="67"/>
      <c r="I30" s="67"/>
      <c r="J30" s="67"/>
      <c r="K30" s="68"/>
    </row>
    <row r="31" spans="1:11" s="17" customFormat="1" ht="181.5" x14ac:dyDescent="0.35">
      <c r="A31" s="65">
        <v>15</v>
      </c>
      <c r="B31" s="66" t="s">
        <v>53</v>
      </c>
      <c r="C31" s="20">
        <v>1</v>
      </c>
      <c r="D31" s="20" t="s">
        <v>48</v>
      </c>
      <c r="E31" s="21"/>
      <c r="F31" s="22"/>
      <c r="G31" s="23"/>
      <c r="H31" s="64"/>
      <c r="I31" s="23"/>
      <c r="J31" s="23"/>
      <c r="K31" s="24"/>
    </row>
    <row r="32" spans="1:11" s="17" customFormat="1" ht="346.5" x14ac:dyDescent="0.35">
      <c r="A32" s="65">
        <v>16</v>
      </c>
      <c r="B32" s="66" t="s">
        <v>54</v>
      </c>
      <c r="C32" s="20">
        <v>1</v>
      </c>
      <c r="D32" s="65" t="s">
        <v>48</v>
      </c>
      <c r="E32" s="21"/>
      <c r="F32" s="22"/>
      <c r="G32" s="23"/>
      <c r="H32" s="64"/>
      <c r="I32" s="23"/>
      <c r="J32" s="23"/>
      <c r="K32" s="24"/>
    </row>
    <row r="33" spans="1:11" s="17" customFormat="1" ht="20.399999999999999" customHeight="1" x14ac:dyDescent="0.35">
      <c r="A33" s="35"/>
      <c r="B33" s="36"/>
      <c r="C33" s="36"/>
      <c r="D33" s="36"/>
      <c r="E33" s="36"/>
      <c r="F33" s="36"/>
      <c r="G33" s="37"/>
      <c r="H33" s="61" t="s">
        <v>21</v>
      </c>
      <c r="I33" s="32"/>
      <c r="J33" s="32"/>
      <c r="K33" s="25">
        <f>SUMIF(F:F,0%,I:I)</f>
        <v>0</v>
      </c>
    </row>
    <row r="34" spans="1:11" s="17" customFormat="1" ht="20.399999999999999" customHeight="1" x14ac:dyDescent="0.35">
      <c r="A34" s="38"/>
      <c r="B34" s="39"/>
      <c r="C34" s="39"/>
      <c r="D34" s="39"/>
      <c r="E34" s="39"/>
      <c r="F34" s="39"/>
      <c r="G34" s="40"/>
      <c r="H34" s="32" t="s">
        <v>9</v>
      </c>
      <c r="I34" s="32"/>
      <c r="J34" s="32"/>
      <c r="K34" s="25">
        <f>SUMIF(F:F,5%,I:I)</f>
        <v>0</v>
      </c>
    </row>
    <row r="35" spans="1:11" s="17" customFormat="1" ht="20.399999999999999" customHeight="1" x14ac:dyDescent="0.35">
      <c r="A35" s="38"/>
      <c r="B35" s="39"/>
      <c r="C35" s="39"/>
      <c r="D35" s="39"/>
      <c r="E35" s="39"/>
      <c r="F35" s="39"/>
      <c r="G35" s="40"/>
      <c r="H35" s="32" t="s">
        <v>10</v>
      </c>
      <c r="I35" s="32"/>
      <c r="J35" s="32"/>
      <c r="K35" s="25">
        <f>SUMIF(F:F,19%,I:I)</f>
        <v>0</v>
      </c>
    </row>
    <row r="36" spans="1:11" s="17" customFormat="1" ht="20.399999999999999" customHeight="1" x14ac:dyDescent="0.35">
      <c r="A36" s="38"/>
      <c r="B36" s="39"/>
      <c r="C36" s="39"/>
      <c r="D36" s="39"/>
      <c r="E36" s="39"/>
      <c r="F36" s="39"/>
      <c r="G36" s="40"/>
      <c r="H36" s="33" t="s">
        <v>6</v>
      </c>
      <c r="I36" s="33"/>
      <c r="J36" s="33"/>
      <c r="K36" s="26">
        <f>SUM(K33:K35)</f>
        <v>0</v>
      </c>
    </row>
    <row r="37" spans="1:11" s="17" customFormat="1" ht="20.399999999999999" customHeight="1" x14ac:dyDescent="0.35">
      <c r="A37" s="38"/>
      <c r="B37" s="39"/>
      <c r="C37" s="39"/>
      <c r="D37" s="39"/>
      <c r="E37" s="39"/>
      <c r="F37" s="39"/>
      <c r="G37" s="40"/>
      <c r="H37" s="34" t="s">
        <v>11</v>
      </c>
      <c r="I37" s="34"/>
      <c r="J37" s="34"/>
      <c r="K37" s="27">
        <f>ROUND(K34*5%,0)</f>
        <v>0</v>
      </c>
    </row>
    <row r="38" spans="1:11" s="17" customFormat="1" ht="20.399999999999999" customHeight="1" x14ac:dyDescent="0.35">
      <c r="A38" s="38"/>
      <c r="B38" s="39"/>
      <c r="C38" s="39"/>
      <c r="D38" s="39"/>
      <c r="E38" s="39"/>
      <c r="F38" s="39"/>
      <c r="G38" s="40"/>
      <c r="H38" s="34" t="s">
        <v>12</v>
      </c>
      <c r="I38" s="34"/>
      <c r="J38" s="34"/>
      <c r="K38" s="25">
        <f>ROUND(K35*19%,0)</f>
        <v>0</v>
      </c>
    </row>
    <row r="39" spans="1:11" s="17" customFormat="1" ht="20.399999999999999" customHeight="1" x14ac:dyDescent="0.35">
      <c r="A39" s="38"/>
      <c r="B39" s="39"/>
      <c r="C39" s="39"/>
      <c r="D39" s="39"/>
      <c r="E39" s="39"/>
      <c r="F39" s="39"/>
      <c r="G39" s="40"/>
      <c r="H39" s="33" t="s">
        <v>13</v>
      </c>
      <c r="I39" s="33"/>
      <c r="J39" s="33"/>
      <c r="K39" s="26">
        <f>SUM(K37:K38)</f>
        <v>0</v>
      </c>
    </row>
    <row r="40" spans="1:11" s="17" customFormat="1" ht="20.399999999999999" customHeight="1" thickBot="1" x14ac:dyDescent="0.4">
      <c r="A40" s="41"/>
      <c r="B40" s="42"/>
      <c r="C40" s="42"/>
      <c r="D40" s="42"/>
      <c r="E40" s="42"/>
      <c r="F40" s="42"/>
      <c r="G40" s="43"/>
      <c r="H40" s="60" t="s">
        <v>14</v>
      </c>
      <c r="I40" s="60"/>
      <c r="J40" s="60"/>
      <c r="K40" s="28">
        <f>+K36+K39</f>
        <v>0</v>
      </c>
    </row>
    <row r="45" spans="1:11" ht="17" thickBot="1" x14ac:dyDescent="0.4">
      <c r="B45" s="29"/>
    </row>
    <row r="46" spans="1:11" x14ac:dyDescent="0.35">
      <c r="B46" s="30" t="s">
        <v>18</v>
      </c>
    </row>
    <row r="48" spans="1:11" x14ac:dyDescent="0.35">
      <c r="A48" s="31" t="s">
        <v>0</v>
      </c>
    </row>
  </sheetData>
  <sheetProtection formatRows="0" insertRows="0" deleteRows="0"/>
  <mergeCells count="21">
    <mergeCell ref="H40:J40"/>
    <mergeCell ref="H33:J33"/>
    <mergeCell ref="H34:J34"/>
    <mergeCell ref="A15:K15"/>
    <mergeCell ref="A30:K30"/>
    <mergeCell ref="H35:J35"/>
    <mergeCell ref="H36:J36"/>
    <mergeCell ref="H37:J37"/>
    <mergeCell ref="A33:G40"/>
    <mergeCell ref="A1:K1"/>
    <mergeCell ref="A2:K2"/>
    <mergeCell ref="A3:K3"/>
    <mergeCell ref="C8:F8"/>
    <mergeCell ref="A8:B12"/>
    <mergeCell ref="A6:B6"/>
    <mergeCell ref="C10:F10"/>
    <mergeCell ref="C12:F12"/>
    <mergeCell ref="E6:F6"/>
    <mergeCell ref="I6:J6"/>
    <mergeCell ref="H38:J38"/>
    <mergeCell ref="H39:J39"/>
  </mergeCells>
  <dataValidations count="1">
    <dataValidation type="whole" allowBlank="1" showInputMessage="1" showErrorMessage="1" sqref="E16:E29 E31:E32" xr:uid="{00000000-0002-0000-0000-000000000000}">
      <formula1>0</formula1>
      <formula2>100000000</formula2>
    </dataValidation>
  </dataValidations>
  <pageMargins left="0.23622047244094491" right="0.23622047244094491" top="0.74803149606299213" bottom="0.74803149606299213" header="0.31496062992125984" footer="0.31496062992125984"/>
  <pageSetup scale="55"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F16:F29 F31:F32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F21"/>
  <sheetViews>
    <sheetView workbookViewId="0">
      <selection activeCell="F13" sqref="F13"/>
    </sheetView>
  </sheetViews>
  <sheetFormatPr baseColWidth="10" defaultRowHeight="14.5" x14ac:dyDescent="0.35"/>
  <cols>
    <col min="3" max="3" width="16.08984375" bestFit="1" customWidth="1"/>
  </cols>
  <sheetData>
    <row r="3" spans="1:6" x14ac:dyDescent="0.35">
      <c r="B3" t="s">
        <v>27</v>
      </c>
      <c r="D3" t="s">
        <v>26</v>
      </c>
    </row>
    <row r="4" spans="1:6" x14ac:dyDescent="0.35">
      <c r="A4" t="s">
        <v>28</v>
      </c>
      <c r="B4">
        <v>63</v>
      </c>
      <c r="C4" t="s">
        <v>29</v>
      </c>
      <c r="D4">
        <v>2</v>
      </c>
    </row>
    <row r="5" spans="1:6" x14ac:dyDescent="0.35">
      <c r="B5">
        <v>5</v>
      </c>
      <c r="D5">
        <v>4</v>
      </c>
    </row>
    <row r="6" spans="1:6" x14ac:dyDescent="0.35">
      <c r="B6">
        <v>70</v>
      </c>
      <c r="D6">
        <v>1</v>
      </c>
    </row>
    <row r="7" spans="1:6" x14ac:dyDescent="0.35">
      <c r="B7">
        <v>70</v>
      </c>
      <c r="D7">
        <v>10</v>
      </c>
    </row>
    <row r="8" spans="1:6" x14ac:dyDescent="0.35">
      <c r="B8">
        <v>7</v>
      </c>
    </row>
    <row r="9" spans="1:6" x14ac:dyDescent="0.35">
      <c r="B9">
        <v>3000</v>
      </c>
    </row>
    <row r="10" spans="1:6" x14ac:dyDescent="0.35">
      <c r="B10">
        <v>3000</v>
      </c>
    </row>
    <row r="11" spans="1:6" x14ac:dyDescent="0.35">
      <c r="A11" t="s">
        <v>30</v>
      </c>
      <c r="B11">
        <v>1</v>
      </c>
      <c r="F11">
        <v>36016600</v>
      </c>
    </row>
    <row r="12" spans="1:6" x14ac:dyDescent="0.35">
      <c r="A12" t="s">
        <v>31</v>
      </c>
      <c r="B12">
        <v>97</v>
      </c>
      <c r="F12">
        <v>71889774</v>
      </c>
    </row>
    <row r="13" spans="1:6" x14ac:dyDescent="0.35">
      <c r="A13" t="s">
        <v>28</v>
      </c>
      <c r="B13">
        <v>2</v>
      </c>
      <c r="F13">
        <v>135788253</v>
      </c>
    </row>
    <row r="14" spans="1:6" x14ac:dyDescent="0.35">
      <c r="B14">
        <v>1</v>
      </c>
    </row>
    <row r="15" spans="1:6" x14ac:dyDescent="0.35">
      <c r="A15" t="s">
        <v>31</v>
      </c>
      <c r="B15">
        <v>49</v>
      </c>
    </row>
    <row r="16" spans="1:6" x14ac:dyDescent="0.35">
      <c r="B16">
        <v>41</v>
      </c>
    </row>
    <row r="17" spans="1:2" x14ac:dyDescent="0.35">
      <c r="B17">
        <v>43</v>
      </c>
    </row>
    <row r="18" spans="1:2" x14ac:dyDescent="0.35">
      <c r="A18" t="s">
        <v>32</v>
      </c>
      <c r="B18">
        <v>1</v>
      </c>
    </row>
    <row r="19" spans="1:2" x14ac:dyDescent="0.35">
      <c r="B19">
        <v>1</v>
      </c>
    </row>
    <row r="20" spans="1:2" x14ac:dyDescent="0.35">
      <c r="B20">
        <v>1</v>
      </c>
    </row>
    <row r="21" spans="1:2" x14ac:dyDescent="0.35">
      <c r="A21" t="s">
        <v>33</v>
      </c>
      <c r="B21">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7:D10"/>
  <sheetViews>
    <sheetView workbookViewId="0">
      <selection activeCell="D10" sqref="D10"/>
    </sheetView>
  </sheetViews>
  <sheetFormatPr baseColWidth="10" defaultRowHeight="14.5" x14ac:dyDescent="0.35"/>
  <sheetData>
    <row r="7" spans="4:4" x14ac:dyDescent="0.35">
      <c r="D7" s="1">
        <v>0</v>
      </c>
    </row>
    <row r="8" spans="4:4" x14ac:dyDescent="0.35">
      <c r="D8" s="1">
        <v>0.05</v>
      </c>
    </row>
    <row r="9" spans="4:4" x14ac:dyDescent="0.35">
      <c r="D9" s="1">
        <v>0.19</v>
      </c>
    </row>
    <row r="10" spans="4:4" x14ac:dyDescent="0.3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Hoja3</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camyla19andreabernal@outlook.com</cp:lastModifiedBy>
  <cp:lastPrinted>2021-07-03T00:32:23Z</cp:lastPrinted>
  <dcterms:created xsi:type="dcterms:W3CDTF">2017-04-28T13:22:52Z</dcterms:created>
  <dcterms:modified xsi:type="dcterms:W3CDTF">2021-09-09T20:35:10Z</dcterms:modified>
</cp:coreProperties>
</file>