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ANEXO 3" sheetId="1" r:id="rId1"/>
    <sheet name="ABSr001-010" sheetId="2" state="hidden" r:id="rId2"/>
    <sheet name="ABSr001-011" sheetId="3" state="hidden" r:id="rId3"/>
    <sheet name="ABSr001-012" sheetId="4" state="hidden" r:id="rId4"/>
    <sheet name="ABSr001-013" sheetId="5" state="hidden" r:id="rId5"/>
    <sheet name="ABSr001-014" sheetId="6" state="hidden" r:id="rId6"/>
    <sheet name="ABSr001-015" sheetId="7" state="hidden" r:id="rId7"/>
    <sheet name="ABSr001-016" sheetId="8" state="hidden" r:id="rId8"/>
    <sheet name="ABSr001-017" sheetId="9" state="hidden" r:id="rId9"/>
    <sheet name="ABSr001-018" sheetId="10" state="hidden" r:id="rId10"/>
    <sheet name="ABSr001-019" sheetId="11" state="hidden" r:id="rId11"/>
    <sheet name="ABSr001-020" sheetId="12" state="hidden" r:id="rId12"/>
    <sheet name="ABSr001-021" sheetId="13" state="hidden" r:id="rId13"/>
    <sheet name="ABSr001-022" sheetId="14" state="hidden" r:id="rId14"/>
    <sheet name="ABSr001-023" sheetId="15" state="hidden" r:id="rId15"/>
    <sheet name="ABSr001-024" sheetId="16" state="hidden" r:id="rId16"/>
    <sheet name="ABSr001-025" sheetId="17" state="hidden" r:id="rId17"/>
    <sheet name="ABSr001-026" sheetId="18" state="hidden" r:id="rId18"/>
    <sheet name="ABSr001-027" sheetId="19" state="hidden" r:id="rId19"/>
    <sheet name="ABSr001-028" sheetId="20" state="hidden" r:id="rId20"/>
  </sheets>
  <definedNames/>
  <calcPr fullCalcOnLoad="1"/>
</workbook>
</file>

<file path=xl/sharedStrings.xml><?xml version="1.0" encoding="utf-8"?>
<sst xmlns="http://schemas.openxmlformats.org/spreadsheetml/2006/main" count="4430" uniqueCount="931">
  <si>
    <t>#</t>
  </si>
  <si>
    <t>LEANDRO JAVIER SARMIENTO PEDRAZA</t>
  </si>
  <si>
    <t>UNIVERSIDAD DE CUNDINAMARCA</t>
  </si>
  <si>
    <t xml:space="preserve">BIENES Y SERVICIOS </t>
  </si>
  <si>
    <t>Bienes y Servicios</t>
  </si>
  <si>
    <t>Mantenimiento y/o Calibración preventiva y correctiva de los equipos Biomédicos que hacen parte de la Unidad de Bienestar Universitario de la Universidad de Cundinamarca.</t>
  </si>
  <si>
    <t>MACROPROCESO: DE APOYO</t>
  </si>
  <si>
    <t>CÓDIGO: ABSr001</t>
  </si>
  <si>
    <t>PROCESO  GESTIÓN BIENES Y SERVICIOS</t>
  </si>
  <si>
    <t>VERSIÓN: 3</t>
  </si>
  <si>
    <t>ADQUISICIÓN DE BIENES, SERVICIOS  U OBRAS 
(INFERIOR O IGUAL A 100 S.M.L.M.V.)</t>
  </si>
  <si>
    <t>FECHA:</t>
  </si>
  <si>
    <t xml:space="preserve">Registro No. </t>
  </si>
  <si>
    <t>AREA/DEPENDENCIA SOLICITANTE:</t>
  </si>
  <si>
    <t>RECURSOS FÍSICOS Y SERVICIOS GENERALES</t>
  </si>
  <si>
    <t>TIPO DE BIENES, SERVICIOS U OBRAS:</t>
  </si>
  <si>
    <r>
      <rPr>
        <b/>
        <sz val="11"/>
        <color indexed="8"/>
        <rFont val="Calibri"/>
        <family val="2"/>
      </rPr>
      <t xml:space="preserve">Se encuentra incluido en: </t>
    </r>
    <r>
      <rPr>
        <sz val="10"/>
        <color indexed="8"/>
        <rFont val="Calibri"/>
        <family val="2"/>
      </rPr>
      <t>Marque con una (X)</t>
    </r>
  </si>
  <si>
    <t>Plan de Anual de Adquisiciones</t>
  </si>
  <si>
    <t>Gasto de Funcionamiento</t>
  </si>
  <si>
    <t>X</t>
  </si>
  <si>
    <t>Plan Operativo Anual de Inversión - POAI</t>
  </si>
  <si>
    <t xml:space="preserve">(Nota 1: Recuerde que si la solicitud se encuentra en el Plan Operativo Anual de Inversión – POAI debe tramitar ante el Proceso Gestión Planeación Institucional certificación  del Banco Universitario de Proyectos y adjuntarla). </t>
  </si>
  <si>
    <t>La presente contratación se encuentra programada en el Presupuesto así:</t>
  </si>
  <si>
    <t>RUBRO PRESUPUESTAL</t>
  </si>
  <si>
    <t>DESCRIPCIÓN</t>
  </si>
  <si>
    <t>VALOR PRESUPUESTADO INCLUIDO IVA</t>
  </si>
  <si>
    <t>(Nota 2: El rubro presupuestal debe ser consultado en el Presupuesto de Rentas y Gastos de la Universidad de Cundinamarca, para la Vigencia correspondiente.)</t>
  </si>
  <si>
    <t>(Nota 3: Especificar el valor del bien, servicio u obras a adquirir teniendo en cuenta las retenciones y descuentos que aplica la Institución por ley.)</t>
  </si>
  <si>
    <t>JUSTIFICACIÓN: (Porque. Para que, Oportunidad y Conveniencia).</t>
  </si>
  <si>
    <t>OBJETIVO PRINCIPAL</t>
  </si>
  <si>
    <t>OBJETIVOS ESPECIFICOS</t>
  </si>
  <si>
    <t>Descripción del bien, Servicio u Obra (Especificaciones Técnicas, Medida, Referencia, Marca, Color, etc.)</t>
  </si>
  <si>
    <t>Unidad de medida</t>
  </si>
  <si>
    <t>Cantidad</t>
  </si>
  <si>
    <t>Valor  Unitario</t>
  </si>
  <si>
    <t>Valor  Total Aproximado</t>
  </si>
  <si>
    <t xml:space="preserve">SUBTOTAL </t>
  </si>
  <si>
    <t xml:space="preserve"> IVA (%) </t>
  </si>
  <si>
    <t xml:space="preserve">VALOR TOTAL  </t>
  </si>
  <si>
    <t>VALOR EN LETRAS ESTIMADO PARA LA ADQUISICIÓN BIEN, SERVICIO U OBRA:</t>
  </si>
  <si>
    <t>NOMBRE:</t>
  </si>
  <si>
    <t>CARGO</t>
  </si>
  <si>
    <t>JEFE DE RECURSOS FÍSICOS Y SERVICIOS GENERALES</t>
  </si>
  <si>
    <t>DEPENDENCIA</t>
  </si>
  <si>
    <t>BIENES Y SERVICIOS</t>
  </si>
  <si>
    <t>ENTIDAD</t>
  </si>
  <si>
    <t>Solicitante:</t>
  </si>
  <si>
    <t>Recibido:</t>
  </si>
  <si>
    <t>FIRMA</t>
  </si>
  <si>
    <t>ADRIANA PACHON CADENA</t>
  </si>
  <si>
    <t>CARGO:</t>
  </si>
  <si>
    <t>JEFE DE OFICINA DE COMPRAS</t>
  </si>
  <si>
    <t>DEPENDENCIA:</t>
  </si>
  <si>
    <t>ENTIDAD:</t>
  </si>
  <si>
    <t>MANTENIMIENTO</t>
  </si>
  <si>
    <t>Mantener en buen estado mecánico y de funcionamiento los vehículos y maquinaria de la Universidad de Cundinamarca.</t>
  </si>
  <si>
    <t>Realizar mantenimientos preventivos, periodicamente según se requiera por cada vehículo o maquinaria.</t>
  </si>
  <si>
    <t>Apoyar el cumplimiento del objeto social del la Universidad, manteniendo los vehículos y maquinaria al servicio de la comunidad.</t>
  </si>
  <si>
    <t>SERVICIO, BIEN O ELEMENTO</t>
  </si>
  <si>
    <t xml:space="preserve"> Valor  Unitario Antes de Iva  </t>
  </si>
  <si>
    <t xml:space="preserve"> IVA </t>
  </si>
  <si>
    <t xml:space="preserve"> Valor  Unitario Más IVA  </t>
  </si>
  <si>
    <t>Número</t>
  </si>
  <si>
    <t xml:space="preserve">GLOBAL </t>
  </si>
  <si>
    <r>
      <rPr>
        <b/>
        <sz val="11"/>
        <color indexed="8"/>
        <rFont val="Calibri"/>
        <family val="2"/>
      </rPr>
      <t xml:space="preserve">Se encuentra incluido en: </t>
    </r>
    <r>
      <rPr>
        <sz val="10"/>
        <color indexed="8"/>
        <rFont val="Calibri"/>
        <family val="2"/>
      </rPr>
      <t>Marque con una (X)</t>
    </r>
  </si>
  <si>
    <t>Mantener en buen estado las togas de la Universidad de Cundinamarca.</t>
  </si>
  <si>
    <t>Mantener al servicio de los estudiantes las togas para su graduación.</t>
  </si>
  <si>
    <r>
      <t xml:space="preserve">SUPERVISOR E INTERVENTOR: </t>
    </r>
    <r>
      <rPr>
        <sz val="11"/>
        <color theme="1"/>
        <rFont val="Calibri"/>
        <family val="2"/>
      </rPr>
      <t>"</t>
    </r>
    <r>
      <rPr>
        <sz val="10"/>
        <color indexed="8"/>
        <rFont val="Calibri"/>
        <family val="2"/>
      </rPr>
      <t>Informar el cargo del funcionario</t>
    </r>
    <r>
      <rPr>
        <b/>
        <sz val="10"/>
        <color indexed="8"/>
        <rFont val="Calibri"/>
        <family val="2"/>
      </rPr>
      <t xml:space="preserve"> </t>
    </r>
    <r>
      <rPr>
        <sz val="10"/>
        <color indexed="8"/>
        <rFont val="Calibri"/>
        <family val="2"/>
      </rPr>
      <t xml:space="preserve">que realizará el seguimiento técnico, administrativo, financiero, contable y jurídico del objeto del contrato." </t>
    </r>
  </si>
  <si>
    <t>Mantenimiento de Garantía ODR 396</t>
  </si>
  <si>
    <t>VERSIÓN: 4</t>
  </si>
  <si>
    <t>PAGINA:  1 de 1</t>
  </si>
  <si>
    <t>Tipo de Bienes, Servicios u Obras:</t>
  </si>
  <si>
    <t xml:space="preserve">(Nota 2: Recuerde que si la solicitud se encuentra en el Plan Operativo Anual de Inversión – POAI debe tramitar ante el Proceso Gestión Planeación Institucional certificación  del Banco Universitario de Proyectos y adjuntarla). </t>
  </si>
  <si>
    <t>La presente contratación se encuentra programada en el Presupuesto de rentas y gastos de la Universidad de Cundinamarca así:</t>
  </si>
  <si>
    <t>CODIGO RUBRO PRESUPUESTAL</t>
  </si>
  <si>
    <t>NOMBRE RUBRO PRESUPUESTAL</t>
  </si>
  <si>
    <t xml:space="preserve">Mantenimiento </t>
  </si>
  <si>
    <t>(Nota 3: El rubro presupuestal debe ser consultado en el Presupuesto de Rentas y Gastos de la Universidad de Cundinamarca, para la Vigencia correspondiente.)</t>
  </si>
  <si>
    <t>(Nota 4: Especificar el valor del bien, servicio u obras a adquirir teniendo en cuenta las retenciones y descuentos que aplica la Institución por ley.)</t>
  </si>
  <si>
    <t>DESCRIPCIÓN DE LA NECESIDAD Y JUSTIFICACIÓN:</t>
  </si>
  <si>
    <r>
      <rPr>
        <b/>
        <sz val="9"/>
        <color indexed="8"/>
        <rFont val="Calibri"/>
        <family val="2"/>
      </rPr>
      <t>(Porque, Para que, Oportunidad y Conveniencia):</t>
    </r>
    <r>
      <rPr>
        <sz val="9"/>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</si>
  <si>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1.</t>
  </si>
  <si>
    <t>2.</t>
  </si>
  <si>
    <t>Objetivos Específicos:</t>
  </si>
  <si>
    <t>a. Brindar un adecuado servicio académico a los estudiantes que hacen uso de los equipos.</t>
  </si>
  <si>
    <t>3.</t>
  </si>
  <si>
    <t>Justificación de la Necesidad:</t>
  </si>
  <si>
    <t xml:space="preserve">La Universidad de Cundinamarca con el fin de desarrollar su objeto social, realiza la adquisición de equipos que puedan ser utilizados por los estudiantes en el procesos de adquisición de conocimiento, producción de conocimiento y desarrollo de sus competencias profesionales. En razón a lo anterior y por el uso cotidiano de los equipos en beneficio de la académica, se genera un deterioro propio del servicio, haciendose necesario el mantenimiento especializado, que debe ser contratado periodicamente.
Es así que se requiere de una programación adecuada de mantenimiento de tal manera que los equipos siempre se encuentren en funcionamiento y cumplan con su objetivo principal.     </t>
  </si>
  <si>
    <t>4.</t>
  </si>
  <si>
    <t>Plan Rectoral y Conclusión:</t>
  </si>
  <si>
    <t xml:space="preserve">Dentro del modelo de construcción de la calidad que pretende la Universidad de Cundinamarca, se encuentra la mejora de los procesos, no solo a nivel administrativo, sino tambien enfocado a la optimización de recursos e inversión en equipos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con la puesta a punto de todos aquellos equipos que son utilizados como parte del proceso enseñanza - aprendizaje - Investigación.  </t>
  </si>
  <si>
    <t>5.</t>
  </si>
  <si>
    <t>Conclusión:</t>
  </si>
  <si>
    <t xml:space="preserve">ESPECIFICACIONES TÉCNICAS DEL BIEN, SERVICIO U OBRA: </t>
  </si>
  <si>
    <t>Descripción del bien, Servicio u Obra (Especificaciones Técnicas, Medida, Referencia, Color, etc.)</t>
  </si>
  <si>
    <t>SUBTOTAL PREVENTIVOS FACATATIVÁ</t>
  </si>
  <si>
    <t xml:space="preserve"> </t>
  </si>
  <si>
    <t>IVA</t>
  </si>
  <si>
    <t>%</t>
  </si>
  <si>
    <t xml:space="preserve">OBLIGACIONES DEL CONTRATISTA: </t>
  </si>
  <si>
    <t>Hacer entrega del BIEN, SERVICIO u OBRA con las características técnicas descritas solicitadas y en cumplimiento de los estándares de calidad vigentes.</t>
  </si>
  <si>
    <t>Las demás que se deriven de la ley y la naturaleza del BIEN, SERVICIO u OBRA a contratar.</t>
  </si>
  <si>
    <t>Garantizar que los elementos o repuestos cambiados serán originales, de primera calidad y no remanufacturados; excepcionalmente se podrán usar repuestos homologados que cumplan con las especificaciones técnicas del repuesto que se requiera y sobre el cual el contratista otorgue garantía, para el evento de instalación de repuesto homologado se requiera visto bueno escrito del supervisor del contrato.</t>
  </si>
  <si>
    <t>Asegurar que el valor de los repuestos suministrados no excederá en ningún caso, los establecidos por el mercado o por los representantes de las marcas nacionales o extranjeras.</t>
  </si>
  <si>
    <t>6.</t>
  </si>
  <si>
    <t>Reemplazar los elementos o repuestos que resulten defectuosos dentro de los diez (10) días calendario siguientes al recibo del equipo y de la solicitud escrita efectuada por el supervisor del contrato.</t>
  </si>
  <si>
    <t>7.</t>
  </si>
  <si>
    <t>Garantizar la prestación del SERVICIO, además de los repuestos suministrados con un tiempo mínimo de seis (6) meses.</t>
  </si>
  <si>
    <t>8.</t>
  </si>
  <si>
    <t>Garantizar la prestación del SERVICIO de mantenimiento preventivo y correctivo de los equipos en el horario acordado con el Supervisor.</t>
  </si>
  <si>
    <t>9.</t>
  </si>
  <si>
    <t>Recibir y entregar debidamente inventariados los equipos a los que se les realice en mantenimiento.</t>
  </si>
  <si>
    <t>10.</t>
  </si>
  <si>
    <t>Hacer firmar por parte Encargado del equipo el cumplido que certifique que recibió a satisfacción, indicando los trabajos realizados; sin el cumplimiento de este requisito no se podrá hacer entrega del equipo.</t>
  </si>
  <si>
    <t>11.</t>
  </si>
  <si>
    <t>Permitir al supervisor designado por la Universidad, la revisión de los trabajos quedando el contratista obligado a corregir a su costa el trabajo que no cumpla con las especificaciones respectivas.</t>
  </si>
  <si>
    <t xml:space="preserve">OBLIGACIONES DEL SUPERVISOR: </t>
  </si>
  <si>
    <t>Realizar seguimiento técnico, administrativo, financiero, contable y jurídico sobre el cumplimiento de la Orden Contractual.</t>
  </si>
  <si>
    <t>Realizar control de la supervisión, ejecución, reevaluación y pago de la Orden Contractual.</t>
  </si>
  <si>
    <t xml:space="preserve">Realizar la reevaluación de proveedores en los tiempos y bajo los parametros establecidos por la Universidad </t>
  </si>
  <si>
    <t>LUGAR DE EJECUCIÓN O LUGAR DE ENTREGA:</t>
  </si>
  <si>
    <r>
      <t xml:space="preserve">PLAZO DE EJECUCIÓN: </t>
    </r>
    <r>
      <rPr>
        <sz val="8"/>
        <color indexed="8"/>
        <rFont val="Calibri"/>
        <family val="2"/>
      </rPr>
      <t xml:space="preserve">Especificar el plazo en días calendario en que el contratista debe entregar el bien, servicio u obra una vez legalizado el contrato: </t>
    </r>
  </si>
  <si>
    <t>ANÁLISIS QUE SUSTENTE LA EXIGENCIA DE GARANTÍAS DESTINADAS A AMPARAR LOS PERJUICIOS DE NATURALEZA CONTRACTUAL O EXTRACONTRACTUAL.</t>
  </si>
  <si>
    <t>El contratista se compromete a constituir a favor de LA UNIVERSIDAD DE CUNDINAMARCA  una garantía única del contrato de acuerdo con el estatuto de contratación de la Universidad de Cundinamarca artículo 15 del Acuerdo 012 de 2012 y Manual de Contracción de la Universidad de Cundinamarca artículo 28 de la Resolución 206 de 2012 consistente en una Garantía expedida por una compañía de seguros legalmente establecida en la República de Colombia, a favor de entidades estatales, que ampare los riesgos definidos por la institución.</t>
  </si>
  <si>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</si>
  <si>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JEFE DE LA UNIDAD DE APOYO ACADÉMICO</t>
  </si>
  <si>
    <t>ACADÉMICA</t>
  </si>
  <si>
    <t>Visto Bueno Área Técnica:</t>
  </si>
  <si>
    <t>LEONARDO RIAÑO DUARTE</t>
  </si>
  <si>
    <t>PROFESIONAL II</t>
  </si>
  <si>
    <t xml:space="preserve">APOYO ACADÉMICO </t>
  </si>
  <si>
    <r>
      <rPr>
        <b/>
        <sz val="8"/>
        <color indexed="8"/>
        <rFont val="Calibri"/>
        <family val="2"/>
      </rPr>
      <t>(Porque, Para que, Oportunidad y Conveniencia):</t>
    </r>
    <r>
      <rPr>
        <sz val="8"/>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</si>
  <si>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Objetico Básico:</t>
  </si>
  <si>
    <t>a.</t>
  </si>
  <si>
    <t>b.</t>
  </si>
  <si>
    <t>c.</t>
  </si>
  <si>
    <t>d.</t>
  </si>
  <si>
    <t>Universidad de Cundinamarca</t>
  </si>
  <si>
    <t>Adquirir llantas para los vehículos  que hacen parte del parque automotor de la Universidad de Cundinamarca, de manera que les permita la adecuada prestación de los servicios de transporte en pro del desarrollo de las lasbores académicas, administrativas y de representación.</t>
  </si>
  <si>
    <t>Prestar un Servicio de transporte óptimo en las prácticas y salidas académicas.</t>
  </si>
  <si>
    <t>Habilitar los vehículos para el adecuado desempeño de sus actividades.</t>
  </si>
  <si>
    <t>Reducir los percances técnicos por desgaste del equipo de transporte</t>
  </si>
  <si>
    <t>Evitar posibles multas de tránsito para los vehículos de la Universidad por el desgaste de las llantas.</t>
  </si>
  <si>
    <t>La Universidad de Cundinamarca en la busqueda del cumplimiento de su objeto social, cuenta con un parque automotor que le permite la adecuada atención del servicio de transporte a toda la comunidad universitaria, el cual con el tiempo y uso presenta un desgaste natural de sus accesorios, maquinaria, llantas, entre otros, que deben ser reparados, sustituodos o mantenidos periodicamente, razón por la cual es necesario la adquisición que se proyecta en esta solicitud.</t>
  </si>
  <si>
    <t xml:space="preserve">Dentro del modelo de construcción de la calidad que pretende la Universidad de Cundinamarca, se encuentra la mejora de los procesos, no solo a nivel administrativo, sino tambien enfocado a la optimización de recursos e inversión en equipos e instrumentos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con la puesta a punto de todos aquellos equipos que son utilizados como parte del proceso enseñanza - aprendizaje, Investigación y cultura.  </t>
  </si>
  <si>
    <t>El constante deterioro de los equipos (parque automotor) que utiliza la académia y la administración, hace necesaria la adquisición de elementos especifícos como llantas, las cuales son necesairas para el normal funcionamiento de los vehículos, que siempre deben ser mantenidos en optimas condiciones de calidad. 
Es importante anotar que las llantas son elementos de vital importancia dentro del funcionamiento de los vehículos que se pueden ver expuestos a accidentes o multas por incumplimiento de normas, razón por la cual se recomienda su adquisición de manera prioritaría.</t>
  </si>
  <si>
    <t>Vehículo</t>
  </si>
  <si>
    <t>Llantas Delanteras 275/80 rin 22,5</t>
  </si>
  <si>
    <t>Realizar la instalación del BIEN a los vehículos de la Universidad de Cundinamarca.</t>
  </si>
  <si>
    <t>Realizar y certificar la dispocición final de los desechos que se deriven del cambio (Llantas deterioradas)</t>
  </si>
  <si>
    <t>Hacen entrega del BIEN en el almacen de la Universidad de Cundinamarca.</t>
  </si>
  <si>
    <t>Presentar la Garantía del faricante del BIEN</t>
  </si>
  <si>
    <t>Universidad de Cundinamarca, Sede Fusagasugá</t>
  </si>
  <si>
    <t>Dos Meses A partir de la Firma y perfeccionamiento del Contrato.</t>
  </si>
  <si>
    <t xml:space="preserve">Un Millon Ochocientos Mil Pesos Moneda Legal Corriente </t>
  </si>
  <si>
    <t xml:space="preserve">Mantenimiento periódico de tipo preventivo y correctivo de los equipos del laboratorio de Cárnicos y Lacteos de la Universidad de Cundinamarca, adscritos a la Unidad de Apoyo académico </t>
  </si>
  <si>
    <t>Mantenimiento (Mantenimiento equipos del laboratorio de Cárnicos y Lacteos)</t>
  </si>
  <si>
    <r>
      <t xml:space="preserve">Objetico Básico: </t>
    </r>
    <r>
      <rPr>
        <sz val="11"/>
        <color theme="1"/>
        <rFont val="Calibri"/>
        <family val="2"/>
      </rPr>
      <t xml:space="preserve">Mantener en óptimas condiciones de funcionamiento los equipos de Cárnicos y Lácteos de los laboratorios de la Universidad de Cundinamarca , de manera que puedan ser utilizados por la Comunidad Universitaria. </t>
    </r>
  </si>
  <si>
    <t>b. Reducir los indices de daño en equipos de Cárnicos y Lácteos por falta de mantenimiento preventivo.</t>
  </si>
  <si>
    <t>El constante deterioro de los equipos de los laboratorios por el uso de la académica, hace necesaria la contratación de un servicio de mantenimeinto especializado periodico de tipo Preventivo y Correctivo. La especialidad de cada equipo obliga a generar diversas ordenes contractuales por cada una de ellas, en razón a esto la presente solicitud se enfoca directamente a equipos de Cárnicos y Lácteos.</t>
  </si>
  <si>
    <t>Sierra sinfín de Carne (Marca JAVAR, Modl: M-V30/98 - serie 16436): CORRECTIVO Revisión General. Lubricación, e instalación de protección termo magnético trifásico</t>
  </si>
  <si>
    <t>Cárnicos</t>
  </si>
  <si>
    <t xml:space="preserve">Cutter M. (Marca JAVAR - serie 16519): CORRECTIVO Programar variador, fabricar fundas de motro de cuchillas en acero. </t>
  </si>
  <si>
    <t>Mezclador de Carne (Marca TALSA - serie P1 16554): CORRECTIVO Cambio de aceite del reducto, lubricar y engrasar cadena, desincrustar y pintar el soporte de motor, instalar y arrancar.</t>
  </si>
  <si>
    <t>Maquina Empacadora al vacio (Serie 16437): Mantenimiento Preventivo</t>
  </si>
  <si>
    <t>Sierra cortadora de carne y hueso (Marca Omega - serie 16437): CORRECTIVO Revisión general, presenta falla eléctrica en el motor, engrase y cambio de rodamientos, monofasico a 110V</t>
  </si>
  <si>
    <t>Amarradora (serie PI16510): Mantenimiento Preventivo</t>
  </si>
  <si>
    <t>Tajadora (Marca JAVAR - serie 16557): CORRECTIVO cambio de rodamientos, ajustar y afilar cuchillas, monofásica a 110 V</t>
  </si>
  <si>
    <t xml:space="preserve">Cárnicos y Lácteos </t>
  </si>
  <si>
    <t>Estufa de 3 Fogones dobles (Marca INGASELEC - serie 16501): CORRECTIVO Cambio de quemadores, parrillas, flautas y válvulas.</t>
  </si>
  <si>
    <t>Bascula electrónica (Marca JAVAR - serie 16515): Mantenimiento Preventivo, Verificación y Calibración.</t>
  </si>
  <si>
    <t>Módulo de cocción: CORRECTIVO cambio de dos quemadores concéntricos</t>
  </si>
  <si>
    <t>Embutidora (Marca JAVAR modelo M-EMV 16 - serie 16525): CORRECTIVO Cambio de embolos, alineación y lubricación, sin boquillas</t>
  </si>
  <si>
    <t>MANTENIMIENTO PREVENTIVO ACEDORA DE HIELO, S/N: J7073173, MODELO 104-12, MARCA TAYLOR</t>
  </si>
  <si>
    <t>MANTENIMIENTO PREVENTIVO MOLINO DE CARNE, Con cambio del molino (MG #12, 1HP, producción nominal 120kg/hora)</t>
  </si>
  <si>
    <t>SUBTOTAL CÁRNICOS</t>
  </si>
  <si>
    <t>Licuadora (Marca JAVAR - serie 16548): CORRECTIVO Revisión general, cambio de rodamientos, empalme flexible de motor a 110 V.</t>
  </si>
  <si>
    <t>Lácteos</t>
  </si>
  <si>
    <t xml:space="preserve">Tina o Tanque Rectangular (serie PI16558): COREECTIVO Remanufacturación del equipo; instalación de control unitrol milivoltio, piloto y termopila, quemadores tipo flauta en acero Inoxidable, valvula de seguridad y acondicionamiento de todo el sistema de calentamiento. </t>
  </si>
  <si>
    <t>Tina de maduración (serie PI8419): CORRECTIVO cambiar quemadores existentes por tipo flauta, cambiar nivel cisible en acero inoxidable, instalar vávulade seguridad a 15 PSI y control de llamas de los quemadores.</t>
  </si>
  <si>
    <t xml:space="preserve">Descremadora (Marca ELECREM - serie 16442): CORRECTIVO Accesorios de funcionamiento </t>
  </si>
  <si>
    <t xml:space="preserve">MARMITA (Marca JAVAR - Modelo MER 20 - Serie PI165553, En desuso motor trifásicoa 220 V) CORRECTIVO:
1. Reemplazar las partes de material ferrosos (hierro) por un soporte debidamente soldado a la estructura de la marmita de acero inoxidable antiácido y antimagnético de 1/8 de espesor para soporte del motoreductor, instalación de protector termomagnético para arranque del motoreductor.
2. Realizar prueba hidrostática al cuerpo de la camisa de la marmita para operarla con agua y autogeneradora de vapor, instalando un nivel visible para verifcación del nivel de agua y un grupo de calefacción que garantice la mezcla de aire y gas perfectos. Instalar un control de termocupla para garantizar el buen encendido del quemador fabricar una camisa de convección de humos con desfogue para estabilizar la llama.  </t>
  </si>
  <si>
    <t>Realizar el mantenimiento preventivo y correctivo de los equipos de cárnicos y lácteos de la Universidad con el suministro de repuestos originales, indicando la garantía del fabricante.</t>
  </si>
  <si>
    <t>60 días a partir del perfeccionamiento del contrato</t>
  </si>
  <si>
    <t>LILA MARIA GUZMAN</t>
  </si>
  <si>
    <t xml:space="preserve">Mantenimiento periódico de tipo preventivo y correctivo de los equipos de Cartografía de la Universidad de Cundinamarca, adscritos a la Unidad de Apoyo académico </t>
  </si>
  <si>
    <t>Mantenimiento (Mantenimiento equipos de Cartografía)</t>
  </si>
  <si>
    <r>
      <t xml:space="preserve">Objetico Básico: </t>
    </r>
    <r>
      <rPr>
        <sz val="11"/>
        <color theme="1"/>
        <rFont val="Calibri"/>
        <family val="2"/>
      </rPr>
      <t xml:space="preserve">Mantener en óptimas condiciones de funcionamiento los equipos de Cartografía de la Universidad de Cundinamarca , de manera que puedan ser utilizados por la Comunidad Universitaria. </t>
    </r>
  </si>
  <si>
    <t>b. Reducir los indices de daño en equipos de Cartografía por falta de mantenimiento preventivo.</t>
  </si>
  <si>
    <t xml:space="preserve">La Universidad de Cundinamarca con el fin de desarrollar su objeto social, realiza la adquisición de equipos que puedan ser utilizados por los estudiantes en el proceso de adquisición de conocimiento, producción de conocimiento y desarrollo de sus competencias profesionales. En razón a lo anterior y por el uso cotidiano de los equipos en beneficio de la académica, se genera un deterioro propio del servicio, haciendose necesario el mantenimiento especializado, que debe ser contratado periodicamente.
Es así que se requiere de una programación adecuada de mantenimiento de tal manera que los equipos siempre se encuentren en funcionamiento y cumplan con su objetivo principal.     </t>
  </si>
  <si>
    <t>El constante deterioro de los equipos de los laboratorios por el uso de la académica, hace necesaria la contratación de un servicio de mantenimeinto especializado periodico de tipo Preventivo y Correctivo. La especialidad de cada equipo obliga a generar diversas ordenes contractuales por cada una de ellas, en razón a esto la presente solicitud se enfoca directamente a equipos de Cartografía.</t>
  </si>
  <si>
    <t>Mantenimiento General de la estación Topográfica PREVENTIVO Y CORRECTIVO (Marca TOPCON GTS212): 1. Ajuste círculo vertical, 2. Ajuste compensador, 3. Ajuste nivel tubular y circular, 4. Ajuste angular horizontal y vertical, 5. Ajuste de sensores, 6. Verificación de plomada, 7. mantenimiento, calibración y limpieza general, 8. Suministro de repuestos.</t>
  </si>
  <si>
    <t>Mantenimiento General de TEODOLITO (Leica T100, South ET-02): PREVENTIVO Y CORRECTIVO: 1. Ajuste círculo vertical, 2. Ajuste compensador, 3. Ajuste nivel tubular y circular, 4. Ajuste angular horizontal y vertical, 5. Mantenimiento, calibración y limpieza general, 6. Suministro de repuestos.</t>
  </si>
  <si>
    <t>Mantenimiento General de Nivel Topográfico (Marcas Leica NA-20, Leica NA-820, South NL-32, Kern GK0-A): PREVENTIVO Y CORRECTIVO: 1. Ajuste círculo vertical, 2. Ajuste compensador, 3. Ajuste nivel tubular y circular, 4. Mantenimiento, calibración y limpieza general, 6. Suministro de repuestos.</t>
  </si>
  <si>
    <t>Realizar el mantenimiento preventivo y correctivo de los equipos de cartografía de la Universidad con el suministro de repuestos originales, indicando la garantía del fabricante.</t>
  </si>
  <si>
    <t>a. Brindar un adecuado servicio académico a los estudiantes que hacen uso de los laboratorios.</t>
  </si>
  <si>
    <t>b. Apoyar el desarrollo de aptitudes profesionales de los estudiantes de la Facultad de Ciencias Administrativas Económicas Y contables de la UDEC.</t>
  </si>
  <si>
    <t xml:space="preserve">La Universidad de Cundinamarca con el ánimo de desarrollar su objeto social, realiza la adquisición de equipos y laboratorios que puedan ser utilizados por los estudiantes en el proceso de adquisición de conocimiento, producción de conocimiento y desarrollo de sus competencias profesionales. En razón a lo anterior se proyecta la constante adecuación de espacios que faciliten el proceso de enseñanza - aprendizaje, en condiciones óptimas de calidad. 
Es así que en la actualidad se requiere de la adecuación del laboratorio de la Facultad de Ciencias Administrativas Económicas y Contables, de manera que se pueda cumplir con el objetivo principal de la formación profesional.     </t>
  </si>
  <si>
    <t xml:space="preserve">Dentro del modelo de construcción de la calidad que pretende la Universidad de Cundinamarca, se encuentra la mejora de los procesos, no solo a nivel administrativo, sino tambien enfocado a la optimización de recursos e inversión en equipos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con la puesta a punto de todos aquellos equipos y espacios que son utilizados como parte del proceso enseñanza - aprendizaje - Investigación.  </t>
  </si>
  <si>
    <t>El constante avance de los procesos de enseñanza apredizaje, hacen que la académia requiera de espaciós y equipos adecuados para el desarrollo de su objeto, razón por la cual se hace necesaria la contratación especializada que propenda por entregar los espacios requeridos en condiciones óptimas de calidad.</t>
  </si>
  <si>
    <t xml:space="preserve">CABLEADO DE DATOS </t>
  </si>
  <si>
    <t>Faceplate dobles Rj-45 CAT 6A</t>
  </si>
  <si>
    <t>Modulo RJ-45 para datos CAT 6A</t>
  </si>
  <si>
    <t>Path cord RJ-45 RJ-45 3 feets CAT 6A</t>
  </si>
  <si>
    <t>Path cord RJ-45 RJ-45 10 feets CAT 6A</t>
  </si>
  <si>
    <t>Canaleta 12*5 Pintura Electrostática</t>
  </si>
  <si>
    <t>Rack Cerrado de 1,2 Mts.</t>
  </si>
  <si>
    <t>Organizadores de cable 80*60</t>
  </si>
  <si>
    <t>Patch panel 48 puertos Cat 6A debidamente maquillado</t>
  </si>
  <si>
    <t>Certificaciones</t>
  </si>
  <si>
    <t>Cable UTP CAT 6A.</t>
  </si>
  <si>
    <t>CABLEADO ELÉCTRICO NORMAL</t>
  </si>
  <si>
    <t>Tablero eléctrico RED regulada</t>
  </si>
  <si>
    <t>Tablero eléctrico RED Normal</t>
  </si>
  <si>
    <t>Breaker Monofásicos de 1*20 AMP</t>
  </si>
  <si>
    <t>Acometida cable AWG No. 8</t>
  </si>
  <si>
    <t>Metros</t>
  </si>
  <si>
    <t>Cable entorchado 3*12 red regulada</t>
  </si>
  <si>
    <t>Cable entorchado 3*12 red normal</t>
  </si>
  <si>
    <t xml:space="preserve">Toma eléctrica normal beige polo a Tierra </t>
  </si>
  <si>
    <t xml:space="preserve">Toma eléctrica reculada Naranja polo a Tierra </t>
  </si>
  <si>
    <t xml:space="preserve">Troqueles Eléctricos </t>
  </si>
  <si>
    <t xml:space="preserve">Troqueles Lógicos </t>
  </si>
  <si>
    <t>UPS</t>
  </si>
  <si>
    <t>UPS de 5 KVA</t>
  </si>
  <si>
    <t>Tablero con su respectivo BYPASS de transferencia para UPS 5 KVA</t>
  </si>
  <si>
    <t>EQUIPOS ACTIVOS</t>
  </si>
  <si>
    <t>Switch de 24 puertos 10/100/1000 con puertos SFP</t>
  </si>
  <si>
    <t xml:space="preserve">PUESTA A TIERRA </t>
  </si>
  <si>
    <t>Varilla copperweld 5/8 * 2,4 cobre - cobre</t>
  </si>
  <si>
    <t xml:space="preserve">Conector copperweld varilla - Cable </t>
  </si>
  <si>
    <t>Tratamiento para tierra Electrrogel</t>
  </si>
  <si>
    <t>Cajas de Inspección 30*30 según norma RETIE</t>
  </si>
  <si>
    <t>Instalación y puesta en funcionamiento del sistema</t>
  </si>
  <si>
    <t xml:space="preserve">MOBILIARIO DOCENTE </t>
  </si>
  <si>
    <t>Puesto de trabajo en "L" con superficie en madecor de 25 mm colores Variados, con costados metálicos en tubería COLL ROLLED de 2"*2", pintura electrostática, cajonera metálica 2*1 colores variados (muestras 0,47*0,60*1,48), con faldón frontal en madecor de 25 m. medidas finales 1,5 mts * 1,50 mts.</t>
  </si>
  <si>
    <t>Silla secretarial ergonómica base poliuretano giratoria tapizada en tela y malla en área posterior de espalda, con sistema neumático de altura, ruedas en poliuretano rígido.</t>
  </si>
  <si>
    <t xml:space="preserve">MOBILIARIO PUESTOS DE TRABAJO </t>
  </si>
  <si>
    <t>Puesto de trabajo sencillo con superficie en madecor de 25 mm colores variados, con costado metálico en tubería COLL ROLLLED de 2"*2", pintura electrostática, cajonera metálica 2*1 colores variados (muestras  0,47*0,60*1,48), medidas finales 1,20 mts * 0,60 mts</t>
  </si>
  <si>
    <t>Puesto de trabajo sencillo con superficie en madecor de 25 mm colores variados, con costado metálico en tubería COLL ROLLLED de 2"*2", pintura electrostática, medidas finales 1,20 mts * 0,60 mts</t>
  </si>
  <si>
    <t>Puesto de trabajo sencillo con superficie en madecor de 25 mm colores variados, con costado metálico en tubería COLL ROLLLED de 2"*2", pintura electrostática, medidas finales 0,90 mts * 0,60 mts</t>
  </si>
  <si>
    <t>Silla interlocutora en poliuretano de alta densidad, con estructura en tubería metálica color claro y cojin tapizado en tela.</t>
  </si>
  <si>
    <t>Pantallas en vridrio de 5mm templadas y esmeriladas con soporte a superficie con accesorio en acero. 1,60 mts*0,25 mts</t>
  </si>
  <si>
    <t>Pantallas en vridrio de 5mm templadas y esmeriladas con soporte a superficie con accesorio en acero. 0,50 mts*0,25 mts</t>
  </si>
  <si>
    <t>Realizar la adecuación del laboratorio Gerencial y Contable de la Universidad de Cundinamarca en su Sede Fusagasugá</t>
  </si>
  <si>
    <t>Garantizar que los elementos instalados o cambiados seán originales, de primera calidad que cumplan con las especificaciones técnicas que se requieran y sobre lo cual el contratista otorgue garantía, para el evento de instalación visto bueno escrito del supervisor del contrato.</t>
  </si>
  <si>
    <t>Asegurar que el valor de los suministros no exceda en ningún caso, los establecidos por el mercado o por los representantes de las marcas nacionales o extranjeras.</t>
  </si>
  <si>
    <t>Reemplazar los elementos o repuestos que resulten defectuosos dentro de los diez (10) días calendario siguientes al recibo del BIEN y de la solicitud escrita efectuada por el supervisor del contrato.</t>
  </si>
  <si>
    <t>Hacer firmar por parte del Encargado, el cumplido que certifique que recibió a satisfacción, indicando los trabajos realizados; sin el cumplimiento de este requisito no se podrá hacer entrega del equipo.</t>
  </si>
  <si>
    <t xml:space="preserve">JAIME SIERRA </t>
  </si>
  <si>
    <t>ARQUITECTO EXTERNO DE LA UNIVERSIDAD DE CUNDINAMARCA</t>
  </si>
  <si>
    <t>JAIME SIERRA</t>
  </si>
  <si>
    <t>Presupuesto para atender el mantenimiento preventivo del vehículo que se encuentran en Garantia, razón por la cual debe ser realizado directamente por el concesionario correspondiente  (Renault Koleos ODR 396, Contrato FCTCV No. 014)</t>
  </si>
  <si>
    <t>MANTENIMIENTO (Mantenimiento preventivo vehículo con placa Ranault Koleos ODR 396)</t>
  </si>
  <si>
    <t xml:space="preserve">La Universidad de Cundinamarca durante el cuarto trimestre de 2013, adquirio un vehículo con destino a prestar servicio de transporte de representación y administrativo, bajo el contrato FCTCV No. 014 y que en la actualidad se encuentra en garantía, razón por la cual se hace necesario que el servicio de mantenimiento preventivo se lleve a cabo directamente en el concesionario que vendio el automotor para evitar la perdida de dicha Garantía. </t>
  </si>
  <si>
    <t>Mantenimiento (Mantenimiento equipos Biomédicos)</t>
  </si>
  <si>
    <t>a. Brindar un adecuado servicio en pro del bienestar de la comunidad Universitaria.</t>
  </si>
  <si>
    <t>b. Reducir los indices de daño en equipos de Biomédicos por falta de mantenimiento preventivo.</t>
  </si>
  <si>
    <t xml:space="preserve">La Universidad de Cundinamarca con el fin de desarrollar su objeto social, realiza la adquisición de equipos que son utilizados en beneficio de la comunidad Universitaria, de manera que se brinde un apoyo a los procesos académicos y sociales. En razón a lo anterior y por el uso cotidiano de los mismos, se genera un deterioro propio del servicio, haciendose necesario el mantenimiento especializado, que debe ser contratado periodicamente.
Es así que se requiere de una programación adecuada de mantenimiento de tal manera que los equipos siempre se encuentren en funcionamiento y cumplan con su objetivo principal.     </t>
  </si>
  <si>
    <t xml:space="preserve">Dentro del modelo de construcción de la calidad que pretende la Universidad de Cundinamarca, se encuentra la mejora de los procesos, no solo a nivel administrativo, sino tambien enfocado a la optimización de recursos e inversión en equipos adecuados para prestar un servicio, que propenda por la busqueda de la Calidad Académica, el bienestar, el fortalecimiento de la Investigación y promueva el desarrollo científico en pro del crecimiento del entorno social.
Este proyecto adicionalmente apunta dentro del marco de la organización, gestión y administración, a la dotación de medios para el desarrollo y bienestar de la Comunidad Universitaria, con la puesta a punto de todos aquellos equipos que son utilizados como parte del proceso de bienestar - enseñanza - aprendizaje e Investigación.  </t>
  </si>
  <si>
    <t>El constante deterioro de los equipos de los de Bienestar por el uso de la díario, hace necesaria la contratación de un servicio de mantenimeinto especializado periodico de tipo Preventivo y Correctivo. La especialidad de cada equipo obliga a generar diversas ordenes contractuales por cada una de ellas, en razón a esto la presente solicitud se enfoca directamente a equipos Biomédicos.</t>
  </si>
  <si>
    <t>SUBTOTAL FUSAGASUGÁ</t>
  </si>
  <si>
    <t>Glucómetro, Marca ACCU-CHEK ACTIVE</t>
  </si>
  <si>
    <t>Glucómetro, Marca OPTIUM XCEED</t>
  </si>
  <si>
    <t>Equipo de Organos, Marca: WELCH ALLYN</t>
  </si>
  <si>
    <t>Ultrasonido, Marca: MEDCIR MODELO: M45</t>
  </si>
  <si>
    <t>Hidrocollector, Marca: INTERFÍSICA</t>
  </si>
  <si>
    <t>Electro Estimulador, Marca: INTERFÍSICA MULTISTIMPRO</t>
  </si>
  <si>
    <t>Masajeador con infrerojo, Marca: TECH ULTRA, Modelo: SF-202</t>
  </si>
  <si>
    <t>Cinturón Masajeador, Marca: TIENS, Modelo: 0075322</t>
  </si>
  <si>
    <t>Masajeador Capilar, Marca: TEENS</t>
  </si>
  <si>
    <t>Masajeador, Marca: CONAIR, Modelo: HM11R</t>
  </si>
  <si>
    <t>Unidad Odontológica, Marca: KROMADENT</t>
  </si>
  <si>
    <t>Unidad Odontológica Portátil</t>
  </si>
  <si>
    <t>Compresor de Aire Seco (nuevo)</t>
  </si>
  <si>
    <t>Esterilizador, Marca: MINIKLAV GV</t>
  </si>
  <si>
    <t>Lampara de Fotocurado, Marca: SUNLITE 1275</t>
  </si>
  <si>
    <t>Micromotor y Contra Ángulo, Marca: NSK</t>
  </si>
  <si>
    <t>Micromotor (nuevo)</t>
  </si>
  <si>
    <t>Pieza de Alta Velosidad, Marca: NSK</t>
  </si>
  <si>
    <t xml:space="preserve">Nevera, Marca: Challenger </t>
  </si>
  <si>
    <t>Purificador, Marca: OZONO MASTER</t>
  </si>
  <si>
    <t>Balanza, Marca: DETECTO</t>
  </si>
  <si>
    <t>Bascula, Marca: SOEHNLE</t>
  </si>
  <si>
    <t xml:space="preserve">Tensiómetro Análogo </t>
  </si>
  <si>
    <t>Tensiómetro Digital</t>
  </si>
  <si>
    <t>Calibración de Basculas</t>
  </si>
  <si>
    <t xml:space="preserve">Calibración tensiómetro </t>
  </si>
  <si>
    <t>Fonendoscopio</t>
  </si>
  <si>
    <t>Mini Incubadora 118 a Vapor Marca: ATTEST</t>
  </si>
  <si>
    <t>Cabeza contra ángulo de Micromotor</t>
  </si>
  <si>
    <t xml:space="preserve">Empaques para Micromotor </t>
  </si>
  <si>
    <t>Caja de Distribución de piso para Unidad Odontológica</t>
  </si>
  <si>
    <t>Vávula Reguladora de agua para unidad Odontológica</t>
  </si>
  <si>
    <t>Filtro para purificador de ozono</t>
  </si>
  <si>
    <t>Brazalete para Tensiómetro</t>
  </si>
  <si>
    <t>SUBTOTAL EXTENSIONES Y SECCIONALES</t>
  </si>
  <si>
    <t xml:space="preserve">Glucómetro </t>
  </si>
  <si>
    <t xml:space="preserve">Fonendoscopios </t>
  </si>
  <si>
    <t>Tensiómketro Análogo</t>
  </si>
  <si>
    <t>Tensiómketro Digital</t>
  </si>
  <si>
    <t>Equipo de Órganos</t>
  </si>
  <si>
    <t>Balanzas</t>
  </si>
  <si>
    <t xml:space="preserve">Calibración Tensiómetros </t>
  </si>
  <si>
    <t>Realizar el mantenimiento preventivo y correctivo de los equipos Biomédicos de la Unidad de Bienestar Universitario de la Universidad con el suministro de repuestos originales, indicando la garantía del fabricante.</t>
  </si>
  <si>
    <t>GERMAN ANTONIO PEÑA CORREAL</t>
  </si>
  <si>
    <t>DIRECTOR DE BIENESTAR UNIVERSITARIO</t>
  </si>
  <si>
    <t>BIENESTAR UNIVERSITARIO</t>
  </si>
  <si>
    <t>Mantenimiento Preventivo y Correctivo de los equipos de fotopiado (fotocopiadoras), de propiedad de la Universidad de Cundinamarca.</t>
  </si>
  <si>
    <t>Mantenimiento (Mantenimiento equipos de Fotocopiado)</t>
  </si>
  <si>
    <r>
      <t xml:space="preserve">Objetico Básico: </t>
    </r>
    <r>
      <rPr>
        <sz val="11"/>
        <color theme="1"/>
        <rFont val="Calibri"/>
        <family val="2"/>
      </rPr>
      <t xml:space="preserve">Mantener en óptimas condiciones de funcionamiento los equipos de fotocopiado, que hacen parte de las dependencias de la Universidad de Cundinamarca, de manera que puedan ser utilizados en el cumplimiento del objeto para el que fueron adquiridos. </t>
    </r>
  </si>
  <si>
    <t>a. Brindar un adecuado servicio para el desarrollo de las activivadades administrativas y académicas.</t>
  </si>
  <si>
    <t>b. Reducir los indices de daño en equipos de fotocopiado por falta de mantenimiento preventivo.</t>
  </si>
  <si>
    <t xml:space="preserve">La Universidad de Cundinamarca con el fin de desarrollar su objeto social, realiza la adquisición de equipos que son utilizados en beneficio de la comunidad Universitaria, de manera que se brinde un apoyo a los procesos administrativos, académicos y sociales. En razón a lo anterior y por el uso cotidiano de los mismos, se genera un deterioro propio del servicio, haciendose necesario el mantenimiento especializado, que debe ser contratado periodicamente.
Es así que se requiere de una programación adecuada de mantenimiento de tal manera que los equipos siempre se encuentren en funcionamiento y cumplan con su objetivo principal.     </t>
  </si>
  <si>
    <t xml:space="preserve">Dentro del modelo de construcción de la calidad que pretende la Universidad de Cundinamarca, se encuentra la mejora de los procesos, no solo a nivel administrativo, sino tambien enfocado a la optimización de recursos e inversión en equipos adecuados para prestar un servicio, que propenda por la busqueda de la Calidad Académica, el bienestar, el fortalecimiento de la Investigación y promueva el desarrollo científico en pro del crecimiento del entorno social.
Este proyecto adicionalmente apunta dentro del marco de la organización, gestión y administración, a la dotación de medios para el desarrollo y bienestar de la Comunidad Universitaria, con la puesta a punto de todos aquellos equipos que son utilizados como parte del proceso de Administración - bienestar - enseñanza - aprendizaje e Investigación.  </t>
  </si>
  <si>
    <t xml:space="preserve">El constante deterioro de los equipos de Fotocopiado por el uso de la díario, hace necesaria la contratación de un servicio de mantenimeinto especializado periodico de tipo Preventivo y Correctivo, de manera que esten en constante servicio para el apoyo de labores administrativas y  académicas </t>
  </si>
  <si>
    <t>Fotocopiadora Sharp modelo al1645 serie 55 (proyectos Especiales)</t>
  </si>
  <si>
    <t>Fotocopiadora Digital Marca Kónica  minolta (Correspondencia)</t>
  </si>
  <si>
    <t>Fotocopiadora digital multifuncional laser dark center 4150 (Secretaria General)</t>
  </si>
  <si>
    <t>Fotocopiadora digital marca Kónica  minolta (Ext. Soacha</t>
  </si>
  <si>
    <t>Fotocopiadora Kónica Minolta Bsizhub (Autoevaluación y Acreditación)</t>
  </si>
  <si>
    <t>Fotocopiadora (Ext. Soacha)</t>
  </si>
  <si>
    <t>Fotocopiadora mutifuncional digital marca Kónica minolta REF. C35 con 3 bandejas Impresión monocromátic, color, memoria 1,5 Gb disco Duro Rf120 GB S/N 121011011988 (Ext. Chía)</t>
  </si>
  <si>
    <t>Fotocopiadora mutifuncional digital marca Kónica minolta REF. C35 con 3 bandejas Impresión monocromátic, color, memoria 1,5 Gb disco Duro Rf 120 GB S/N 121011011879 (Ext. Zipaquirá)</t>
  </si>
  <si>
    <t>Fotocopiadora mutifuncional digital marca Kónica minolta REF. C35 con 3 bandejas Impresión monocromátic, color, memoria 1,5 Gb disco Duro Rf 120 GB S/N 121011011954 (Ext. Facatativá)</t>
  </si>
  <si>
    <t>Fotocopiadora marca Kónica minolta Bizchub 363 S/N A14E011021540 - Sustitución de Unidad de Revelado. (Correspondencia)</t>
  </si>
  <si>
    <t>Fotocopiadora Kónica Minolta Modelo Bizhub 215 S/N A3PEOM1000711 - Incluye unidad Duplex Ref. AD-509, alimentador automático de documentos reversible unidad de alimentación de papel Ref: 507 y Mesa (Vicerrectoria Administrativa y Financiera)</t>
  </si>
  <si>
    <t>Fotocopiadora Kónica Minolta Modelo Bizhub 215 S/N A3PEOM1000409 - Incluye unidad Duplex Ref. AD-509, alimentador automático de documentos reversible unidad de alimentación de papel Ref: 507 y Mesa (Dirección de Bienes y Servicios)</t>
  </si>
  <si>
    <t>Fotocopiadora Kiocera modelo Task alfa 255 S/N N681Y04869 incluye PF 470 (Almacen)</t>
  </si>
  <si>
    <t>Fotocopiadora digital Kónica Minolta Modelo Bizhub 215, equipo A3PEOM100403, alimentador A3JHWY1004189, Duplex A3PGWY1006761, Cassette PFWY1003423(Dirección de Bienestar Universitario)</t>
  </si>
  <si>
    <t>Fotocopiadora digital Kónica Minolta Modelo Bizhub 215 equipo PEOM100390, alimentador A3JHWY1003835, Duplex A3PGWY1006746, Cassette PFWY1003423 (Control Interno)</t>
  </si>
  <si>
    <t>Fotocopiadora Digital Kiocera Ref 15001A (Ext. Chocontá)</t>
  </si>
  <si>
    <t>Realizar el mantenimiento preventivo y correctivo de los equipos de Fotocopiado de la Universidad de Cundinamarca con el suministro de repuestos originales, indicando la garantía del fabricante.</t>
  </si>
  <si>
    <t>Garantizar la prestación del SERVICIO, además de los repuestos suministrados con un tiempo mínimo de Tres (3) meses.</t>
  </si>
  <si>
    <t>Hasta agotar el presupuesto</t>
  </si>
  <si>
    <t xml:space="preserve">LEANDRO JAVIER SARMIENTO PEDRAZA Y DIRECTORES DE CADA EXTENSIÓN </t>
  </si>
  <si>
    <t>Recursos Físicos y Servicios Generales</t>
  </si>
  <si>
    <t xml:space="preserve">LEANDRO JAVIER SARMIENTO PEDRAZA </t>
  </si>
  <si>
    <t>Solkaflan</t>
  </si>
  <si>
    <t>Apoyar el cumplimiento del objeto social del la Universidad, manteniendo las zonas comunes, de ornato y de jardineria al servicio y vista de la comunidad.</t>
  </si>
  <si>
    <t>Plantas Ornamentales (Eugénias, Bolsa 20*20 de 0,70 m Altura)</t>
  </si>
  <si>
    <t>CASCARILLA DE ARROZ PARA MEZCLA CON TIERRA</t>
  </si>
  <si>
    <t>BULTO</t>
  </si>
  <si>
    <t xml:space="preserve">GALLINAZA COMPOSTADA </t>
  </si>
  <si>
    <t>UNIDAD</t>
  </si>
  <si>
    <t>Plantas - Durantas</t>
  </si>
  <si>
    <t>Subtotal SOACHA</t>
  </si>
  <si>
    <t>Garantizar la entrega de los insumos y materiales en las instalaciones de la Universidad de Cundinamarca en presencia del supervisor del contrato</t>
  </si>
  <si>
    <t>Asegurar que el valor de los suministros no excederá en ningún caso, los establecidos por el mercado o por los representantes de las marcas nacionales o extranjeras.</t>
  </si>
  <si>
    <t>Proveer los insumos y materiales, en los términos establecidos por la Universidad de Cundinamarca en la orden contractual.</t>
  </si>
  <si>
    <t>Hacer firmar por parte Supervisor el cumplido que certifique que recibió a satisfacción, indicando el bien entregado.</t>
  </si>
  <si>
    <t>Permitir al supervisor designado por la Universidad, la revisión del suministro quedando el contratista obligado a corregir a su costa la entrega que no cumpla con las especificaciones respectivas.</t>
  </si>
  <si>
    <t>60 días calendario a partir de la formalización de la orden contractual</t>
  </si>
  <si>
    <t>Mantenimiento (Suministro y Instalación de plantas ornamentales para jardines de la Extensión Soacha)</t>
  </si>
  <si>
    <t xml:space="preserve">Suministro, instalación y adecuación de plantas ornamentales para los jardines de la Extensión Soacha de la Universidad de Cundinamarca. </t>
  </si>
  <si>
    <t>Mantener las zonas comunes de la Extensión Soacha de la Universidad en optimas condiciones, de manera que sirvan para el adorno, embellecimiento y buena imagen ante la comunidad.</t>
  </si>
  <si>
    <t>Implementar Zonas de Jardinería en la Extensión Soacha de la Universidad de Cundinamarca</t>
  </si>
  <si>
    <r>
      <t xml:space="preserve">Objetico Básico: </t>
    </r>
    <r>
      <rPr>
        <sz val="11"/>
        <color theme="1"/>
        <rFont val="Calibri"/>
        <family val="2"/>
      </rPr>
      <t xml:space="preserve">Suministrar, instalar y adecuar los jardines y Zonas Comunes de la Extensión Soacha de la Universidad de Cundinamarca. </t>
    </r>
  </si>
  <si>
    <t>La Universidad de Cundinamarca con el fin de desarrollar su objeto social, realiza el mantenimiento constante de sus instalaciones de manera que puedan ser adecuadamente utilizadas en beneficio de la comunidad Universitaria, es así que el ornato y jardinería hacen parte integral del servicio que se pretende brindar a comunidad Universitaría. En razón a lo anterior y por el su uso cotidiano, se genera un deterioro propio del servicio, requiriendoce la adquisición, instalación y adecuación de los jardines.</t>
  </si>
  <si>
    <t xml:space="preserve">Dentro del modelo de construcción de la calidad que pretende la Universidad de Cundinamarca, se encuentra la mejora de los procesos, no solo a nivel administrativo, sino tambien enfocado a la optimización de recursos e inversión en equipos, insumos y materiales adecuados para prestar un buen servicio, que propenda por la busqueda de la Calidad Académica, el bienestar, el fortalecimiento de la Investigación y promueva el desarrollo científico en pro del crecimiento del entorno social.
Este proyecto adicionalmente apunta dentro del marco de la organización, gestión y administración, a la dotación y adecuación de medios, insumos y materiales para el desarrollo y bienestar de la Comunidad Universitaria, con la puesta a punto de todos aquellos espacios que son utilizados como parte del proceso de Administración - bienestar - enseñanza - aprendizaje e Investigación.  </t>
  </si>
  <si>
    <t xml:space="preserve">La constante utilización de las instalaciones y zonas domunes o de esparcimiento, hace necesaria la adecuación e instalación periodica de materiales e insumos especializados, que apoyen el mantenimiento de las zonas verdes y comunes, propendiendo siempre por mejorar el ornato de la Universidad de Cundinamarca, favoreciendo el buen servicio y apoyo de labores administrativas y  académicas. </t>
  </si>
  <si>
    <t xml:space="preserve">AMADEO VASQUEZ </t>
  </si>
  <si>
    <t>Director Administrativo Extensión Soacha</t>
  </si>
  <si>
    <t>Extensión Soacha</t>
  </si>
  <si>
    <t>Mts 3</t>
  </si>
  <si>
    <t>TIERRA NEGRA (SOACHA)</t>
  </si>
  <si>
    <t>Montaje y Adecuación del Laboratorio Gerencia y Contable de la Facultad de Ciencias Administrativas Económics y Contables de la Universidad de Cundinamarca, en su Sede Fusagasugá.</t>
  </si>
  <si>
    <t>Compra de Equipo (Laboratorio Gerencia y Contable)</t>
  </si>
  <si>
    <r>
      <t xml:space="preserve">Objetico Básico: </t>
    </r>
    <r>
      <rPr>
        <sz val="11"/>
        <color theme="1"/>
        <rFont val="Calibri"/>
        <family val="2"/>
      </rPr>
      <t>Montaje y</t>
    </r>
    <r>
      <rPr>
        <b/>
        <sz val="11"/>
        <color indexed="8"/>
        <rFont val="Calibri"/>
        <family val="2"/>
      </rPr>
      <t xml:space="preserve"> </t>
    </r>
    <r>
      <rPr>
        <sz val="11"/>
        <color theme="1"/>
        <rFont val="Calibri"/>
        <family val="2"/>
      </rPr>
      <t xml:space="preserve">Adecuacíon el Laboratorio Gerencial y Contable de la Universidad de Cundinamarca en su Sede Fusagasugá con el fin de mantener un espacio académico en óptimas condiciones de calidad.  </t>
    </r>
  </si>
  <si>
    <t>MANTENIMIENTO (Laboratorio Gerencia y Contable)</t>
  </si>
  <si>
    <t xml:space="preserve">TOTAL </t>
  </si>
  <si>
    <t>SUBTOTAL RUBRO 210504 (Mantenimiento)</t>
  </si>
  <si>
    <t>SUBTOTAL RUBRO 210501 (Compra de Equipo)</t>
  </si>
  <si>
    <t xml:space="preserve">TOTAL Sin IVA </t>
  </si>
  <si>
    <t>VALOR TOTAL  MÁS IVA</t>
  </si>
  <si>
    <t>MANTENIMIENTO PREVENTIVO Y CORRECTIVO DE LAS AREAS  EXTERIORES PARA  EL NUEVO ACCESO PEATONAL  POR EL COSTADO NORTE  DE LA UNIVERSIDAD DE CUNDINAMARCA SEDE FUSAGASUGA</t>
  </si>
  <si>
    <r>
      <rPr>
        <b/>
        <sz val="11"/>
        <color indexed="8"/>
        <rFont val="Calibri"/>
        <family val="2"/>
      </rPr>
      <t xml:space="preserve">Se encuentra incluido en: </t>
    </r>
    <r>
      <rPr>
        <sz val="10"/>
        <color indexed="8"/>
        <rFont val="Calibri"/>
        <family val="2"/>
      </rPr>
      <t>Marque con una (X)</t>
    </r>
  </si>
  <si>
    <r>
      <rPr>
        <b/>
        <sz val="9"/>
        <color indexed="8"/>
        <rFont val="Calibri"/>
        <family val="2"/>
      </rPr>
      <t>(Porque, Para que, Oportunidad y Conveniencia):</t>
    </r>
    <r>
      <rPr>
        <sz val="9"/>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</si>
  <si>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r>
      <t>Objetivos Específicos:</t>
    </r>
    <r>
      <rPr>
        <sz val="11"/>
        <color theme="1"/>
        <rFont val="Calibri"/>
        <family val="2"/>
      </rPr>
      <t xml:space="preserve"> Realizar trabajos de roceria en las  areas exteriores del costado norte (Nuevo acceso peatonal) UDEC Fusagasuga,limpieza y mantenimiento de cañuelas y desagues,limpieza y remosion de material de arrastre  en talud ,perfilado y proteccion  del talud con  bio manto y material vegetal ,nivelacion y conformacion de  la via de acceso vehicular,empradizacion en zonas expuestas,cargue y retiro de material sobrante.</t>
    </r>
  </si>
  <si>
    <r>
      <t xml:space="preserve">Conclusión:  </t>
    </r>
    <r>
      <rPr>
        <sz val="11"/>
        <color theme="1"/>
        <rFont val="Calibri"/>
        <family val="2"/>
      </rPr>
      <t>El mantenimiento preventino y correctivo de las areas exteriores, y senderos peatonales de  la Universidad de  Cundinamarca así como  de cualquier  otro  elemento dotacional, que  conforme la infraestructura  de  esta, debera ser adoptado  en forma  periodica, con el proposito de mantener en buen estado las  obras  que contribuyen a prestar un mejor  servicio academico para  la comunidad en general.</t>
    </r>
  </si>
  <si>
    <t>Roceria y enlonado de material, cargue y retiro</t>
  </si>
  <si>
    <t>HC</t>
  </si>
  <si>
    <t>limpieza de  alcantarillas con diametro menor o igual a  36"  incluye rectificacion de  descoles  y retiro de  sobrantes a  una distancia de  5 kilometros</t>
  </si>
  <si>
    <t>UN</t>
  </si>
  <si>
    <t>Limpieza a mano de cunetas en concreto incluye retiro de material  una distancia de  5 kilometros</t>
  </si>
  <si>
    <t>ML</t>
  </si>
  <si>
    <t>dropyal</t>
  </si>
  <si>
    <t>Suministro de tierra negra 10 cm ,Empradizacion zonas  expuestas y adecuacion de  senderos peatonales</t>
  </si>
  <si>
    <t>M2</t>
  </si>
  <si>
    <t>plastico de  proteccion en talud expuesto (provisional)</t>
  </si>
  <si>
    <t>Empradizacion con Bio manto natural (proteccion talud)</t>
  </si>
  <si>
    <t>limpieza, remosion de material de arrastre  en talud y perfilado.</t>
  </si>
  <si>
    <t>m3</t>
  </si>
  <si>
    <t>Nivelacion y conformacion de la via de acceso vehicular</t>
  </si>
  <si>
    <t>limpieza de  vidrios y marcos</t>
  </si>
  <si>
    <t>otras:</t>
  </si>
  <si>
    <t>AUDITORIO UNIVERIDAD DE  CINDINAMARCA SEDE  FUSAGASUGA</t>
  </si>
  <si>
    <r>
      <t xml:space="preserve">PLAZO DE EJECUCIÓN: </t>
    </r>
    <r>
      <rPr>
        <sz val="8"/>
        <color indexed="8"/>
        <rFont val="Calibri"/>
        <family val="2"/>
      </rPr>
      <t xml:space="preserve">Especificar el plazo en días calendario en que el contratista debe entregar el bien, servicio u obra una vez legalizado el contrato: </t>
    </r>
  </si>
  <si>
    <t>20 DIAS CALENDARIO</t>
  </si>
  <si>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</si>
  <si>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JAIME ANDRES SIERRA MUÑOZ</t>
  </si>
  <si>
    <t>ARQUITECTO ASESOR EXTERNO UNIVERSIDAD DE  CUNDINAMARCA</t>
  </si>
  <si>
    <t>LAVADO DE FACHADAS    CON   RINSE DESENGRASANTE SIKA LIMPIADOR  Y AGUA A PRESION CON EQUIPO DE HIDROLAVADORA DE 2000 PSI, incluye equipo de trabajo en alturas</t>
  </si>
  <si>
    <t>Mantenimiento (Mantenimiento esteriores del nuevo acceso a la UDEC)</t>
  </si>
  <si>
    <r>
      <t xml:space="preserve">Objetico Básico:  </t>
    </r>
    <r>
      <rPr>
        <sz val="11"/>
        <color theme="1"/>
        <rFont val="Calibri"/>
        <family val="2"/>
      </rPr>
      <t>Realizar actividades  en pro del mantenimiento correctivo y preventivo de las  áreas exteriores  por  el costado norte, con el proposito de habilitar  el nuevo acceso peatonal en la universidad de  Cundinamarca sede  fusagasuga.</t>
    </r>
  </si>
  <si>
    <r>
      <t xml:space="preserve">Justificación de la Necesidad:  </t>
    </r>
    <r>
      <rPr>
        <sz val="11"/>
        <color theme="1"/>
        <rFont val="Calibri"/>
        <family val="2"/>
      </rPr>
      <t xml:space="preserve"> La Universidad de  Cundinamarca en pro de prestar un mejor y completo servicio en la  educacion superior  a  nivel regional, departamental y nacional, ha venido desarrollando nuevas  obras de infraestructura,incrementando de  esta  forma las areas (M2) dispuestas para tal fin; debido al crecimiento de su extension, se han planificado rutas (senderos) de comunicacion entre  cada uno de sus elementos dotacionales como es  el caso del nuevo sendero de acceso peatonal por el costado norte; que  permitira  la comunicacion entre la universidad  y  sus nuevas  intervenciones,  sin embargo, debido a que no estaba  en funcionamiento y  por  motivo de constantes  precipitaciones, surge la necesidad de  realizar un mantenimiento en esta área.</t>
    </r>
  </si>
  <si>
    <r>
      <t xml:space="preserve">Plan Rectoral y Conclusión: </t>
    </r>
    <r>
      <rPr>
        <sz val="11"/>
        <color theme="1"/>
        <rFont val="Calibri"/>
        <family val="2"/>
      </rPr>
      <t>EJE 3. Organización, Gestión y Administración. 3,2 Recursos Físicos y de apoyo académico.</t>
    </r>
  </si>
  <si>
    <t>MANTENIMIENTO (Mantenimiento preventivo vehículo (Hyundai H1 ODR 397, Contrato  F-CTCV - 019)</t>
  </si>
  <si>
    <t>Presupuesto para atender el mantenimiento preventivo del vehículo que se encuentra en Garantia, razón por la cual debe ser realizado directamente por el concesionario correspondiente  (Hyundai H1 ODR 397, Contrato  F-CTCV - 019)</t>
  </si>
  <si>
    <t>Mantenimiento de Garantía  (Hyundai H1 ODR 397, Contrato  F-CTCV - 019)</t>
  </si>
  <si>
    <r>
      <t xml:space="preserve">Objetico Básico: </t>
    </r>
    <r>
      <rPr>
        <sz val="11"/>
        <color theme="1"/>
        <rFont val="Calibri"/>
        <family val="2"/>
      </rPr>
      <t>Realizar el mantenimiento preventivo del vehículo que se encuentran en Garantia, razón por la cual debe ser realizado directamente por el concesionario correspondiente   (Hyundai H1 ODR 397, Contrato  F-CTCV - 019)</t>
    </r>
  </si>
  <si>
    <t>La Universidad de Cundinamarca con el fin de desarrollar su objeto social, realiza el mantenimiento constante de sus activos de manera que puedan ser adecuadamente utilizadas en beneficio de la comunidad Universitaria, es así que el mantenimiento del parque automotor hace parte integral del servicio que se pretende brindar. En razón a lo anterior y por el su uso cotidiano, se genera un deterioro propio del servicio, requiriendose el mantenimiento del Vehículo Hyundai H1 ODR 397, el cual se encuentra dentro del periodo de Garantia y debe ser realizado por el Concesionario autorizado.</t>
  </si>
  <si>
    <t xml:space="preserve">La constante utilización de los activos de la Universidad, hace necesario el mantenimiento periódico de los mismos, con el fin de que apoyen desarrollen el objeto para el cual fueron adquiridos, propendiendo siempre por mejorar su servicio en beneficio de la Comunidad Universitaria. en razón a lo expuesto es necesario que se realice el mantenimiento preventivo del vehículo que se encuentra en garantia de la ca ODR 397. </t>
  </si>
  <si>
    <t>Presupuesto para atender el mantenimiento preventivo del vehículo que se encuentra en Garantia, razón por la cual debe ser realizado directamente por el concesionario correspondiente  cada 5,000 KM (Hyundai H1 ODR 397, Contrato  F-CTCV - 019)</t>
  </si>
  <si>
    <t>Presupuesto para el lavado de las togas de la Universidad de Cundinamarca con el fin de dar cumplimiento al proceso de grados a realizarse en el mes de Septiembre.</t>
  </si>
  <si>
    <t>MANTENIMIENTO (Presupuesto para el lavado de las togas de la Universidad de Cundinamarca con el fin de dar cumplimiento al proceso de grados a realizarse en el mes de Septiembre.)</t>
  </si>
  <si>
    <t>Garantizar que las togas y birretes se encuentre en un grado de asepsia adecuado para el uso de los graduandos</t>
  </si>
  <si>
    <r>
      <t xml:space="preserve">Objetico Básico: </t>
    </r>
    <r>
      <rPr>
        <sz val="11"/>
        <color theme="1"/>
        <rFont val="Calibri"/>
        <family val="2"/>
      </rPr>
      <t>Lavado de las togas de la Universidad de Cundinamarca con el fin de dar cumplimiento al proceso de grados a realizarse en el mes de Septiembre de 2014.</t>
    </r>
  </si>
  <si>
    <t xml:space="preserve">La Dirección de Bienestar Universitario dentro de sus proyectos busca siempre apoyar y realizar actividades orientadas al desarrollo humano y al mejoramiento de la calidad de vida de cada una de las personas que conforman la comunidad universitaria y por lo tanto, además de referirse al "estar Bien" de las personas, debe concebirse como un aporte al proceso educativo mediante acciones intensionalmente formativas que permitan el desarrollo de las diferentes dimensiones (cultural, Social, moral, intelectual, psiciafectriva y física. 
La Universidad de Cundinamarca durante el mes de Septiembre de 2014, llevará a cabo la ceremonia de graduación de los nuevos profesionales que haran parte del sector productivo de nuestro pais, razón por la cual como es constumbre se requiere que las togas destinadas para tal fin se encuentren en perfecto estado y listas para ser entregadas provisionalmente a los estudiantes. </t>
  </si>
  <si>
    <t xml:space="preserve">Dentro del modelo de construcción de la calidad que pretende la Universidad de Cundinamarca, se encuentra la mejora de los procesos, no solo a nivel administrativo, sino tambien enfocado a la optimización de recursos e inversión en equipos, insumos y materiales adecuados para prestar un buen servicio, que propenda por la busqueda de la Calidad Académica, el bienestar, el fortalecimiento de la Investigación y promueva el desarrollo científico en pro del crecimiento del entorno social.
Es importante resaltar que la participación en estas actividades también apunta a fortalecer la gestión de la institución contemplada en el plan rectoral en los ejes como: La formación y desarrollo integral, desarrollo del docente y desarrollo integral del estudiante, este proyecto adicionalmente apunta dentro del marco de la organización, gestión y administración, a la dotación y adecuación de medios, insumos y materiales para el desarrollo y bienestar de la Comunidad Universitaria, con la puesta a punto de todos aquellos implementos que son utilizados como parte del proceso de Administración - bienestar - enseñanza - aprendizaje e Investigación.  </t>
  </si>
  <si>
    <t>Lavado de las Togas de la Universidad de Cundinamarca con el fin de dar cumplimiento a proceso de grads a realizarse en el mes de Septiembre de 2014</t>
  </si>
  <si>
    <t>Asegurar que el valor del servicio no excederá en ningún caso, los establecidos por el mercado.</t>
  </si>
  <si>
    <t>Garantizar la entrega del bién o Servicio en las instalaciones de la Universidad de Cundinamarca en presencia del supervisor del contrato</t>
  </si>
  <si>
    <t>GERMÁN ANTONIO PEÑA CORREAL</t>
  </si>
  <si>
    <t>Director de Bienestar Universitario</t>
  </si>
  <si>
    <t>Capacidad</t>
  </si>
  <si>
    <t>3700 Gr</t>
  </si>
  <si>
    <t>9000 Gr</t>
  </si>
  <si>
    <t>10 Lb</t>
  </si>
  <si>
    <t>20 Lb</t>
  </si>
  <si>
    <t>5 Lb</t>
  </si>
  <si>
    <t>Dioxido de Carbono</t>
  </si>
  <si>
    <t>15 Lb</t>
  </si>
  <si>
    <t>BC</t>
  </si>
  <si>
    <t>1 Kg</t>
  </si>
  <si>
    <t>Presupuesto para recarga y adquisición de extintores para la Sede y Extensiones de la Universidad de Cundinamarca.</t>
  </si>
  <si>
    <t>MANTENIMIENTO (Recarga de Extintores)</t>
  </si>
  <si>
    <t>Compra de Equipo (Adquisición de Extintores)</t>
  </si>
  <si>
    <r>
      <t xml:space="preserve">Objetico Básico: </t>
    </r>
    <r>
      <rPr>
        <sz val="11"/>
        <color theme="1"/>
        <rFont val="Calibri"/>
        <family val="2"/>
      </rPr>
      <t>Aquirir y realizar la recarga de extintores para la Sede y Extensiones de la Universidad de Cundinamarca.</t>
    </r>
  </si>
  <si>
    <t>a. Cumplir con la norma de Seguridad Industrial exgida por la Ley.</t>
  </si>
  <si>
    <t>b. Brindar los elementos necesarios para la protección de las instaciones y activos de la Universidad de Cundinamarca en caso de conatos de incensio.</t>
  </si>
  <si>
    <t xml:space="preserve">La Universidad de Cundinamarca con el ánimo de desarrollar su objeto social, debe brindar los equipos e implementos necesarios para salvaguardar la integridad de sus activos y clientes (internos y externos), de esta manera realiza la adquisición de implementos de apoyo a la seguridad como extintores que puedan estar a dispocisión de la Comunidad Universitaria en caso de incendios o accidentes que atenten contra su integridad. En razón a lo anterior se proyecta la recarga y adquisición de los mismos de manera que se de cumpliemto a la norma exigida por la ley.  </t>
  </si>
  <si>
    <t xml:space="preserve">Dentro del modelo de construcción de la calidad que pretende la Universidad de Cundinamarca, se encuentra la mejora de los procesos, no solo a nivel administrativo, sino tambien enfocado a la optimización de recursos e inversión en equipos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 Administrativo, con la puesta a punto de todos aquellos equipos, implementos y espacios que son utilizados como parte del proceso enseñanza - aprendizaje - Investigación - bienestar y Seguridad.  </t>
  </si>
  <si>
    <t xml:space="preserve">El constante crecimiento de la Universidad de Cundinamarca, tanto físico, como administrtivo y académico, requiere de la permanente adquisición de equipos, que sirvan para el mantenimiento y salvaguarda de la comunidad y de los activos que hacen parte de su inventario, es así que en la actualidad se considera de vital importantcia, la compra y recarga de los extintores de la Universidad en pro de la protección y cumplimiento de las normas legales vigentes. </t>
  </si>
  <si>
    <t>RECARGA EXTINTORES SEDE FUSAGASUGÁ</t>
  </si>
  <si>
    <t xml:space="preserve">RECARGA EXTINTORES EXTENSIÓN FACATATIVA </t>
  </si>
  <si>
    <t xml:space="preserve">RECARGA EXTINTORES EXTENSIÓN CHÍA </t>
  </si>
  <si>
    <t>RECARGA EXTINTORES EXTENSIÓN CHOCONTÁ</t>
  </si>
  <si>
    <t>RECARGA EXTINTORES EXTENSIÓN SOACHA</t>
  </si>
  <si>
    <t>Polvo Químico Seco</t>
  </si>
  <si>
    <t>RECARGAS DE EXTINTORES</t>
  </si>
  <si>
    <t>ADQUISICIÓN DE EXTINTORES</t>
  </si>
  <si>
    <t xml:space="preserve">COMPRA EXTINTORES EXTENSIÓN CHÍA </t>
  </si>
  <si>
    <t>COMPRA EXTINTORES EXTENSIÓN FACATATIVA</t>
  </si>
  <si>
    <t>COMPRA EXTINTORES SEDE FUSAGASUGÁ</t>
  </si>
  <si>
    <t>COMPRA EXTINTORES EXTENSIÓN ZIPAQUIRA</t>
  </si>
  <si>
    <t xml:space="preserve">COMPRA EXTINTORES BOGOTA </t>
  </si>
  <si>
    <t>Gabinete con Instalación</t>
  </si>
  <si>
    <t xml:space="preserve">Gabinete Extintores sin instlación </t>
  </si>
  <si>
    <r>
      <rPr>
        <b/>
        <sz val="11"/>
        <rFont val="Calibri"/>
        <family val="2"/>
      </rPr>
      <t xml:space="preserve">Se encuentra incluido en: </t>
    </r>
    <r>
      <rPr>
        <sz val="10"/>
        <rFont val="Calibri"/>
        <family val="2"/>
      </rPr>
      <t>Marque con una (X)</t>
    </r>
  </si>
  <si>
    <r>
      <rPr>
        <b/>
        <sz val="9"/>
        <rFont val="Calibri"/>
        <family val="2"/>
      </rPr>
      <t>(Porque, Para que, Oportunidad y Conveniencia):</t>
    </r>
    <r>
      <rPr>
        <sz val="9"/>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</si>
  <si>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r>
      <t xml:space="preserve">PLAZO DE EJECUCIÓN: </t>
    </r>
    <r>
      <rPr>
        <sz val="8"/>
        <rFont val="Calibri"/>
        <family val="2"/>
      </rPr>
      <t xml:space="preserve">Especificar el plazo en días calendario en que el contratista debe entregar el bien, servicio u obra una vez legalizado el contrato: </t>
    </r>
  </si>
  <si>
    <r>
      <t xml:space="preserve">SUPERVISOR E INTERVENTOR: </t>
    </r>
    <r>
      <rPr>
        <sz val="8"/>
        <rFont val="Calibri"/>
        <family val="2"/>
      </rPr>
      <t>"Informar el cargo del funcionario</t>
    </r>
    <r>
      <rPr>
        <b/>
        <sz val="8"/>
        <rFont val="Calibri"/>
        <family val="2"/>
      </rPr>
      <t xml:space="preserve"> </t>
    </r>
    <r>
      <rPr>
        <sz val="8"/>
        <rFont val="Calibri"/>
        <family val="2"/>
      </rPr>
      <t xml:space="preserve">que realizará el seguimiento técnico, administrativo, financiero, contable y jurídico del objeto del contrato." </t>
    </r>
  </si>
  <si>
    <t>Unidad</t>
  </si>
  <si>
    <t>ZIPAQUIRA</t>
  </si>
  <si>
    <t>GIRARDOT</t>
  </si>
  <si>
    <t>UBATE</t>
  </si>
  <si>
    <t>SOACHA</t>
  </si>
  <si>
    <t>FACATATIVA</t>
  </si>
  <si>
    <t>SUBTOTAL EXTENSIÓN ZIPAQUIRÁ</t>
  </si>
  <si>
    <t xml:space="preserve">CHÍA </t>
  </si>
  <si>
    <t>SUBTOTAL EXTENSIÓN CHÍA</t>
  </si>
  <si>
    <t>SUBTOTAL SECCIONAL GIRARDOT</t>
  </si>
  <si>
    <t>SUBTOTAL SECCIONAL UBATÉ</t>
  </si>
  <si>
    <t>SUBTOTAL SECCIONAL SOACHA</t>
  </si>
  <si>
    <t>SUBTOTAL SECCIONAL FACATATIVA</t>
  </si>
  <si>
    <r>
      <rPr>
        <b/>
        <sz val="6"/>
        <color indexed="8"/>
        <rFont val="Calibri"/>
        <family val="2"/>
      </rPr>
      <t>(Porque, Para que, Oportunidad y Conveniencia):</t>
    </r>
    <r>
      <rPr>
        <sz val="6"/>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</si>
  <si>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r>
      <t xml:space="preserve">Objetico Básico: </t>
    </r>
    <r>
      <rPr>
        <sz val="10"/>
        <color indexed="8"/>
        <rFont val="Calibri"/>
        <family val="2"/>
      </rPr>
      <t xml:space="preserve">Mantener en óptimas condiciones de funcionamiento los equipos Biomédicose que hacen parte de la Unidad de Bienestar Universitario de la Universidad de Cundinamarca, de manera que puedan ser utilizados en pro del beneficio de la promoción, prevención y atención a los usuarios. </t>
    </r>
  </si>
  <si>
    <t>COMPRA EXTINTORES EXTENSIÓN CHOCONTÁ</t>
  </si>
  <si>
    <t>COMPRA EXTINTORES EXTENSIÓN SOACHA</t>
  </si>
  <si>
    <t>MANTENIMIENTO (Mantenimiento preventivo vehículos (Hyundai H1 ODR 397 y Renault KOLEOS Placas ODR 396)</t>
  </si>
  <si>
    <r>
      <t xml:space="preserve">Objetico Básico: </t>
    </r>
    <r>
      <rPr>
        <sz val="11"/>
        <color theme="1"/>
        <rFont val="Calibri"/>
        <family val="2"/>
      </rPr>
      <t>Realizar el mantenimiento preventivo de los vehículos que se encuentran en Garantia, razón por la cual deben ser realizados directamente por los concesionarios correspondientes   (Hyundai H1 ODR 397 y Renault KOLEOS Placas ODR 396)</t>
    </r>
  </si>
  <si>
    <t>La Universidad de Cundinamarca con el fin de desarrollar su objeto social, realiza el mantenimiento constante de sus activos de manera que puedan ser adecuadamente utilizadas en beneficio de la comunidad Universitaria, académica y administrativa, es así que el mantenimiento del parque automotor hace parte integral del servicio que se pretende brindar. En razón a lo anterior y por el su uso cotidiano, se genera un deterioro propio del servicio, requiriendose el mantenimiento de los Vehículoos de placas ODR 396 - Renault Koleos y ODR 397 Hyundai H1, los cuales se encuentran dentro del periodo de Garantia y deben ser realizados por el Concesionario autorizado.</t>
  </si>
  <si>
    <t xml:space="preserve">La constante utilización de los activos de la Universidad, hace necesario el mantenimiento periódico de los mismos, con el fin de que apoyen desarrollen el objeto para el cual fueron adquiridos, propendiendo siempre por mejorar su servicio en beneficio de la Comunidad Universitaria. en razón a lo expuesto es necesario que se realice el mantenimiento preventivo de los vehículos que se encuentran en garantia de placas ODR 397 y ODR 396. </t>
  </si>
  <si>
    <t>Presupuesto para atender el mantenimiento preventivo de los vehículos que se encuentran en Garantia, razón por la cual deben ser realizados directamente por los concesionarios correspondiente  cada 5,000 KM (Hyundai H1 ODR 397 y Renault KOLEOS Placas ODR 396)</t>
  </si>
  <si>
    <t>Mantenimiento preventivo de los vehículos que se encuentran en Garantia (Hyundai H1 ODR 397 y Renault KOLEOS Placas ODR 396)</t>
  </si>
  <si>
    <r>
      <rPr>
        <b/>
        <sz val="11"/>
        <color indexed="8"/>
        <rFont val="Calibri"/>
        <family val="2"/>
      </rPr>
      <t xml:space="preserve">Se encuentra incluido en: </t>
    </r>
    <r>
      <rPr>
        <sz val="10"/>
        <color indexed="8"/>
        <rFont val="Calibri"/>
        <family val="2"/>
      </rPr>
      <t>Marque con una (X)</t>
    </r>
  </si>
  <si>
    <r>
      <rPr>
        <b/>
        <sz val="9"/>
        <color indexed="8"/>
        <rFont val="Calibri"/>
        <family val="2"/>
      </rPr>
      <t>(Porque, Para que, Oportunidad y Conveniencia):</t>
    </r>
    <r>
      <rPr>
        <sz val="9"/>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</si>
  <si>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Muro en bloque No5  e=.15</t>
  </si>
  <si>
    <t xml:space="preserve">m2 </t>
  </si>
  <si>
    <t>Pañete liso muro m:1:4 e=1.5</t>
  </si>
  <si>
    <t>Pintura  epoxica gris basalto</t>
  </si>
  <si>
    <t xml:space="preserve">Concreto para columnas, 3500 psi </t>
  </si>
  <si>
    <t>M3</t>
  </si>
  <si>
    <t>Anclaje  con epoxico 2 componentes  sika</t>
  </si>
  <si>
    <t>Pintura  para  piso acrilica y demarcacion</t>
  </si>
  <si>
    <t>m2</t>
  </si>
  <si>
    <t>Suministro e  instalacion de puertas lamina colled rolled doble  hoja cal 18, incluye  marco en lamina e  instalacion anticorrosivo y terminado en esmalte, fallebas  de  anclaje,y chapa, y montante  superior.</t>
  </si>
  <si>
    <t>Demolición muro en bloque e=0.15 m</t>
  </si>
  <si>
    <t>Afinado y nivelado de piso m:1:3;h=4</t>
  </si>
  <si>
    <t>abusardado de pisos existente incluye retiro  y cargue a  la escombrera</t>
  </si>
  <si>
    <t xml:space="preserve">Cargue  y retiro de  material a la  escombrera incluye, señalizacion , hora de  retiro </t>
  </si>
  <si>
    <t>VJ</t>
  </si>
  <si>
    <t xml:space="preserve">Acero de refz. 60000 psi, 1/2"-5/8" y 37000 psi 1/4", </t>
  </si>
  <si>
    <t>KG</t>
  </si>
  <si>
    <t>Malla Refuerzo M-1.31, 5 mm, 15 x 15, placas en una dirección</t>
  </si>
  <si>
    <t>Instalacion a todo costo para acondicionamiento de  puntos electricos (incluye cable thw 7 hilos certificado No 12 ,tuberia 1/2 "PVC, cajas tipo pesado,interruptores luminex,tomas leavington,cable desnudo,pines de corte ,medidores  y acometida parcial monofasica</t>
  </si>
  <si>
    <t>Suministro e instalacion de balas led 2*32</t>
  </si>
  <si>
    <t>Base en concreto pobre 1500 psi</t>
  </si>
  <si>
    <t>Concreto para  zapatas 3500 psi</t>
  </si>
  <si>
    <t>Demolicion placa  de  piso .20</t>
  </si>
  <si>
    <t>reforzamiento en estructura  metalica perfil 10X10  cal 18 incluye anclajes, platinas de  fijacion, soldadura, y acabado en anticorrosivo</t>
  </si>
  <si>
    <t>kg</t>
  </si>
  <si>
    <r>
      <t xml:space="preserve">PLAZO DE EJECUCIÓN: </t>
    </r>
    <r>
      <rPr>
        <sz val="8"/>
        <color indexed="8"/>
        <rFont val="Calibri"/>
        <family val="2"/>
      </rPr>
      <t xml:space="preserve">Especificar el plazo en días calendario en que el contratista debe entregar el bien, servicio u obra una vez legalizado el contrato: </t>
    </r>
  </si>
  <si>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</si>
  <si>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Mantenimiento</t>
  </si>
  <si>
    <t>NOTA 1: Describir la necesidad que la entidad pretende satisfacer con la contratación.</t>
  </si>
  <si>
    <t>ADECUACION DE UNA BODEGA  DE  ALMACENAMIENTO  EN LA  PARTE POSTERIOR  DE  LAS  GRADERIAS   DEL COLISEO EN LA  UNIVERSIDAD DE  CUNDINAMARCA  SEDE  FUSAGASUGA</t>
  </si>
  <si>
    <t xml:space="preserve">Dentro del modelo de construcción de la calidad que pretende la Universidad de Cundinamarca, se encuentra la mejora de los procesos, no solo a nivel administrativo, sino tambien enfocado a la optimización de recursos e inversión en equipos y bienes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 Administrativo, con la puesta a punto de todos aquellos espacios que son utilizados como parte del proceso de Administración,  enseñanza - aprendizaje - Investigación - bienestar y Seguridad.  </t>
  </si>
  <si>
    <r>
      <t xml:space="preserve">Conclusión:  </t>
    </r>
    <r>
      <rPr>
        <sz val="10"/>
        <color indexed="8"/>
        <rFont val="Calibri"/>
        <family val="2"/>
      </rPr>
      <t>Es fundamental la adecuacion de espacios destinados  para  el uso de  almacenamiento de  recursos  fisicos  de  la  Universidad de  Cundinamarca así como  de cualquier  otro  departamentol y/o  elemento  dotacional, que  conforme la infraestructura  de  esta, debera ser adoptado  en forma  periodica, con el proposito de mantener en buen estado las  obras  que contribuyen a prestar un mejor  servicio academico para  la comunidad en general.</t>
    </r>
  </si>
  <si>
    <t xml:space="preserve">Justificación de la Necesidad: </t>
  </si>
  <si>
    <t xml:space="preserve">  La Universidad de  Cundinamarca en pro de prestar un mejor y completo servicio en la  educacion superior  a  nivel regional, departamental y nacional, ha venido desarrollando  y/o  adecuando  nuevas  obras de infraestructura   dispuestas para tal fin; la presente  con el fin   de  buscar  soluciones estructurales  a  las  necesidades  de acondicionamiento de nuevas  areas  de almacenamiento para  muebles, enseres  y recursos  fisicos  de  la universidad.</t>
  </si>
  <si>
    <t xml:space="preserve"> Realizar actividades  en pro al acondicionamiento, y  el optimo funcionamiento de areas  destinadas  al almacenamiento y/o deposito, de amoblamiento y recursos  fisicos de  la Universidad de  Cundinamarca  extension Fusagasuga</t>
  </si>
  <si>
    <t>Asegurar que el valor del bien o servicio no excederá en ningún caso, los establecidos por el mercado.</t>
  </si>
  <si>
    <t>Permitir al supervisor designado por la Universidad, la revisión del bien quedando el contratista obligado a corregir a su costa la entrega que no cumpla con las especificaciones respectivas.</t>
  </si>
  <si>
    <t>90  Días Calendario a partir del perfeccionamiento del contrato.</t>
  </si>
  <si>
    <r>
      <t xml:space="preserve">Objetico Básico:  </t>
    </r>
    <r>
      <rPr>
        <sz val="10"/>
        <color indexed="8"/>
        <rFont val="Calibri"/>
        <family val="2"/>
      </rPr>
      <t>Realizar actividades  en pro al acondicionamiento, y  el optimo funcionamiento de un area de ALMACENAMIENTO para  recursos  fisicos de   la universidad de  Cundinamarca sede  fusagasuga.</t>
    </r>
  </si>
  <si>
    <t>ADMINISTRACION SEGUNDO PISO.</t>
  </si>
  <si>
    <t>reforzamiento en estructura  metalica para  zona  graderias,perfil 120X60  cal 14 incluye anclajes, platinas de  fijacion, soldadura, y acabado en anticorrosivo</t>
  </si>
  <si>
    <t>COSTO DIRECTO</t>
  </si>
  <si>
    <t>ADMINISTRACION</t>
  </si>
  <si>
    <t>IMPREVISTOS</t>
  </si>
  <si>
    <t>UTILIDAD</t>
  </si>
  <si>
    <t>IVA SOBRE UTILIDAD</t>
  </si>
  <si>
    <t>TOTAL PRESUPUESTO DE OBRA</t>
  </si>
  <si>
    <t>Muro en bloque No 5  e=.15</t>
  </si>
  <si>
    <t>ADECUACION DEL AREA DE BIENESTAR UNIVERSITARIO Y  TODAS  SUS  DEPENDENCIAS, ASI  COMO LA CONSTRUCCION DE  UN DEPOSITO DE  DESECHOS EN LA  UNIVERSIDAD DE  CUNDINAMARCA EXTENSION   FUSAGASUGA</t>
  </si>
  <si>
    <r>
      <rPr>
        <b/>
        <sz val="11"/>
        <color indexed="8"/>
        <rFont val="Calibri"/>
        <family val="2"/>
      </rPr>
      <t xml:space="preserve">Se encuentra incluido en: </t>
    </r>
    <r>
      <rPr>
        <sz val="10"/>
        <color indexed="8"/>
        <rFont val="Calibri"/>
        <family val="2"/>
      </rPr>
      <t>Marque con una (X)</t>
    </r>
  </si>
  <si>
    <r>
      <rPr>
        <b/>
        <sz val="9"/>
        <color indexed="8"/>
        <rFont val="Calibri"/>
        <family val="2"/>
      </rPr>
      <t>(Porque, Para que, Oportunidad y Conveniencia):</t>
    </r>
    <r>
      <rPr>
        <sz val="9"/>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</si>
  <si>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r>
      <t xml:space="preserve">Objetico Básico:  </t>
    </r>
    <r>
      <rPr>
        <sz val="11"/>
        <color theme="1"/>
        <rFont val="Calibri"/>
        <family val="2"/>
      </rPr>
      <t>Realizar actividades  en pro al acondicionamiento, y  el optimo funcionamiento de cada una  de  las dependencias que  conforman el area  de bienestar  Universitario,   en la universidad de  Cundinamarca sede  fusagasuga.</t>
    </r>
  </si>
  <si>
    <t>1.1</t>
  </si>
  <si>
    <t xml:space="preserve">Mano de obra, Suministro, Montaje e Instalación de cielo Raso plano en lamina gyplack ángulo galvanizado de 2.5 x 2, perfil vigueta, perfil omega, tornillo largo de 1", tornillo corto de 7/16.  Cinta papel rollo, masilla supermastic, carga a tiro amarilla, pernos. pintura  blanca, puntilla de acero 3/4; </t>
  </si>
  <si>
    <t>AREA FISIOTERAPIA.</t>
  </si>
  <si>
    <t>2.1</t>
  </si>
  <si>
    <t>2.2</t>
  </si>
  <si>
    <t>SUMINISTRO E INSTALACIÓN LAVAMANOS PEDESTAL (INCLUYE GRIFERÍA)</t>
  </si>
  <si>
    <t xml:space="preserve">UN </t>
  </si>
  <si>
    <t>2.3</t>
  </si>
  <si>
    <t>Punto agua fria en pvc 1/2"</t>
  </si>
  <si>
    <t>2.4</t>
  </si>
  <si>
    <t>Red suministro agua;pvc 1/2", RDE 9</t>
  </si>
  <si>
    <t>2.5</t>
  </si>
  <si>
    <t>Punto desague pvc 2"</t>
  </si>
  <si>
    <t>2.6</t>
  </si>
  <si>
    <t>adaptacion suministro hidraulico 1/2"</t>
  </si>
  <si>
    <t>un</t>
  </si>
  <si>
    <t>2.7</t>
  </si>
  <si>
    <t>Suministro e  instalacion  de  cortina  hospitalria antibacteriana y  tela  antifluido  para 3  encamados,  incluye rieles</t>
  </si>
  <si>
    <t>2.8</t>
  </si>
  <si>
    <t>guarda escoba media  caña en granito pulido</t>
  </si>
  <si>
    <t>ml</t>
  </si>
  <si>
    <t>2.9</t>
  </si>
  <si>
    <t>Suministro e  instalacion de  bala  fluorecente 100W</t>
  </si>
  <si>
    <t>Un</t>
  </si>
  <si>
    <t>2.10</t>
  </si>
  <si>
    <t>Pintura  epoxica blanca</t>
  </si>
  <si>
    <t>2.11</t>
  </si>
  <si>
    <t xml:space="preserve">Suministro e Instalacion a todo costo para acondicionamiento de  puntos electricos (incluye cable thw 7 hilos certificado No 12 ,tuberia 1/2 "PVC, cajas tipo pesado,interruptores luminex,tomas leavington,cable desnudo,pines de corte </t>
  </si>
  <si>
    <t>gb</t>
  </si>
  <si>
    <t>Caja de inspección  60*60*60</t>
  </si>
  <si>
    <t>AREA CONSULTORIO ODONTOLOGICO</t>
  </si>
  <si>
    <t>3.1</t>
  </si>
  <si>
    <t>3.2</t>
  </si>
  <si>
    <t>Adecuacion puertas meson en  celosia  aluminio</t>
  </si>
  <si>
    <t>3.3</t>
  </si>
  <si>
    <t>3.4</t>
  </si>
  <si>
    <t>3.5</t>
  </si>
  <si>
    <t>Suministro e instalacion de Pintura  epoxica blanca</t>
  </si>
  <si>
    <t>3.6</t>
  </si>
  <si>
    <t>3.7</t>
  </si>
  <si>
    <t>adecuacion y enchape  de entrepaños meson, suministro e  instalacion de Cerámica blanca  institucional, calidad primera.</t>
  </si>
  <si>
    <t>AREA CONSULTORIO MEDICO</t>
  </si>
  <si>
    <t>4.1</t>
  </si>
  <si>
    <t>4.2</t>
  </si>
  <si>
    <t>4.3</t>
  </si>
  <si>
    <t>4.4</t>
  </si>
  <si>
    <t>4.5</t>
  </si>
  <si>
    <t>4.6</t>
  </si>
  <si>
    <t>4.7</t>
  </si>
  <si>
    <t>AREA ENFERMERIA.</t>
  </si>
  <si>
    <t>5.1</t>
  </si>
  <si>
    <t>5.2</t>
  </si>
  <si>
    <t>5.3</t>
  </si>
  <si>
    <t>5.4</t>
  </si>
  <si>
    <t>5.5</t>
  </si>
  <si>
    <t>5.6</t>
  </si>
  <si>
    <t>5.7</t>
  </si>
  <si>
    <t>AREA PSCICOLOGIA</t>
  </si>
  <si>
    <t>6.1</t>
  </si>
  <si>
    <t>6.2</t>
  </si>
  <si>
    <t>6.3</t>
  </si>
  <si>
    <t>6.4</t>
  </si>
  <si>
    <t>6.5</t>
  </si>
  <si>
    <t>6.6</t>
  </si>
  <si>
    <t>AREA SOBRE  ESCALERA</t>
  </si>
  <si>
    <t>7.1</t>
  </si>
  <si>
    <t>7.2</t>
  </si>
  <si>
    <t>AREA RECEPCION</t>
  </si>
  <si>
    <t>8.1</t>
  </si>
  <si>
    <t>8.2</t>
  </si>
  <si>
    <t>8.3</t>
  </si>
  <si>
    <t>8.4</t>
  </si>
  <si>
    <t xml:space="preserve">Instalacion a todo costo para acondicionamiento de  puntos electricos (incluye cable thw 7 hilos certificado No 12 ,tuberia 1/2 "PVC, cajas tipo pesado,interruptores luminex,tomas leavington,cable desnudo,pines de corte </t>
  </si>
  <si>
    <t>8.5</t>
  </si>
  <si>
    <t xml:space="preserve">Salida monofásica inc. aparato </t>
  </si>
  <si>
    <t>DEPOSITO DE  DESECHOS.</t>
  </si>
  <si>
    <t>9.1</t>
  </si>
  <si>
    <t>EXCAVACIÓN MANUAL EN MATERIAL COMÚN H=0.0-2.0 M (INCLUYE RETIRO DE SOBRANTES A UNA DISTANCIA MENOR DE 5 KM)</t>
  </si>
  <si>
    <t>9.2</t>
  </si>
  <si>
    <t xml:space="preserve">Losa maciza h=14, 3500 psi </t>
  </si>
  <si>
    <t>9.3</t>
  </si>
  <si>
    <t>9.4</t>
  </si>
  <si>
    <t>9.5</t>
  </si>
  <si>
    <t>Relleno en recebo común para estructuras, compactación mecánica</t>
  </si>
  <si>
    <t>9.6</t>
  </si>
  <si>
    <t>Muro bloque N°5, e=12</t>
  </si>
  <si>
    <t>9.7</t>
  </si>
  <si>
    <t>9.8</t>
  </si>
  <si>
    <t>9.9</t>
  </si>
  <si>
    <t>Losa maciza h=14, 3500 psi  (cubierta)</t>
  </si>
  <si>
    <t>9.10</t>
  </si>
  <si>
    <t>9.11</t>
  </si>
  <si>
    <t>9.12</t>
  </si>
  <si>
    <t>9.13</t>
  </si>
  <si>
    <t>Punto desague pvc;3 y 4"</t>
  </si>
  <si>
    <t>9.14</t>
  </si>
  <si>
    <t xml:space="preserve">Concretos viga de cimiento, 3500 psi </t>
  </si>
  <si>
    <t>9.15</t>
  </si>
  <si>
    <t xml:space="preserve">carpinteria metalica aluminio (puerta acceso y ventaneria) </t>
  </si>
  <si>
    <t>9.16</t>
  </si>
  <si>
    <t>Instalacion de enchape de muro h =2,30</t>
  </si>
  <si>
    <t>Cerámica piso, tráfico 5, calidad primera incluye instalacion y guardaescobas</t>
  </si>
  <si>
    <r>
      <t xml:space="preserve">PLAZO DE EJECUCIÓN: </t>
    </r>
    <r>
      <rPr>
        <sz val="8"/>
        <color indexed="8"/>
        <rFont val="Calibri"/>
        <family val="2"/>
      </rPr>
      <t xml:space="preserve">Especificar el plazo en días calendario en que el contratista debe entregar el bien, servicio u obra una vez legalizado el contrato: </t>
    </r>
  </si>
  <si>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</si>
  <si>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 xml:space="preserve">Justificación de la Necesidad:  </t>
  </si>
  <si>
    <t xml:space="preserve"> La Universidad de  Cundinamarca en pro de prestar un mejor y completo servicio en la  educacion superior  a  nivel regional, departamental y nacional, ha venido desarrollando  y/o  adecuando  nuevas  obras de infraestructura   dispuestas para tal fin; en miras  de  prestar un mejor  y  completo  servicio a la  comunidad estudiantil, en aspectos tendientes a servicios de  salud, se pretende  optimizar la infraestructura de cada  una de  las  dependencias  que  conforman  el departamento de  Bienestar  Universitario, tales  como  lo  son  el area de  fisioterapia,medicina general, pscicologia  y enfermeria, ajustandonos a los  standares  de  calidad  exigidos  para  tal  fin.</t>
  </si>
  <si>
    <t>Realizar actividades  en pro al acondicionamiento, y  el optimo funcionamiento de cada una  de  las dependencias que  conforman el area  de bienestar  Universitario, realizando labores de construccion en seco para  cielos rasos, adecuacion de puntos  hidraulicos, pintura epoxica, enchapes en ceramica  para  zonas que  lo exigan, adecuacion de  mesones  de  trabajo, instalacion y suministro de lamparas para  cielo raso, y  construccion de shut de  desechos.</t>
  </si>
  <si>
    <r>
      <t xml:space="preserve">Conclusión:  </t>
    </r>
    <r>
      <rPr>
        <sz val="11"/>
        <color theme="1"/>
        <rFont val="Calibri"/>
        <family val="2"/>
      </rPr>
      <t>El departamento de  Bienestar Universitario de  la Universidad de  Cundinamarca, así como  de cualquier  otro  departamentol y/o  elemento  dotacional, que  conforme la infraestructura  de  esta, debera ser adoptado  en forma  periodica, con el proposito de mantener en buen estado las  obras  que contribuyen a prestar un mejor  servicio academico para  la comunidad en general.</t>
    </r>
  </si>
  <si>
    <t>9.17</t>
  </si>
  <si>
    <t>Adecuacion y enchape  de entrepaños meson, suministro e  instalacion de Cerámica blanca  institucional, calidad primera.</t>
  </si>
  <si>
    <t xml:space="preserve">Adquisición de Pintura de alto tráfico, destinada para realizar la adecuación y pintura de los campos deportivos cubiertos de la Extensión de Soacha de la Universidad de Cundinamarca. </t>
  </si>
  <si>
    <t xml:space="preserve">Materiales y Suministros </t>
  </si>
  <si>
    <r>
      <t xml:space="preserve">Objetico Básico: </t>
    </r>
    <r>
      <rPr>
        <sz val="11"/>
        <rFont val="Calibri"/>
        <family val="2"/>
      </rPr>
      <t>Mantener en óptimas condiciones de funcionamiento las instalaciones deportivas de la Extensión Soacha de la Universidad de Cundinamarca de manera que puedan ser utilizados por la Comunidad Univeritaría.</t>
    </r>
  </si>
  <si>
    <t>Mantener disponibles las instalaciones deportivas de la Extensión Soacha.</t>
  </si>
  <si>
    <t>Reducir los indices de accidentes de estudiantes que realizan actividades deportivas en los campos deportivos de la Extensión Soacha, por falta de agarre en la superficie.</t>
  </si>
  <si>
    <t>La Universidad de Cundinamarca con el ánimo de desarrollar su objeto social, debe mantener sus instalaciones y demas activos, en condiciones optimas de calidad, razón por la cual realiza la adquisición de materiales para la pintura de manera, que puedan ser utilizados en los campos deportivos de la Extensión Soacha.</t>
  </si>
  <si>
    <t xml:space="preserve">Dentro del modelo de construcción de la calidad que pretende la Universidad de Cundinamarca, se encuentra la mejora de los procesos, no solo a nivel administrativo, sino tambien enfocado a la optimización de recursos e inversión en equipos adecuados que apoyen el desarrollo de actividades en pro del servicio final del cliente y que propenda por la busqueda de la Calidad Académica, el fortalecimiento de la Investigación y promueva el desarrollo científico en favor del crecimiento del entorno social.
Este proyecto adicionalmente apunta dentro del marco de la organización, gestión y administración, a la dotación de medios para el desarrollo académico - Administrativo, con la adquisición de materiales que son utilizados como parte de la mejora del ambiente laboral y académico apoyando los procesos de enseñanza - aprendizaje - Investigación - bienestar y Seguridad.  </t>
  </si>
  <si>
    <t>La utilización Constante de los campos deportivos de la Universidad de Cundinamarca, genera un deterioro natural, que evidencia la necesidad de un mantenimiento de tipo preventivo, creando la necesidad de adquisición de pintura especial para la superficie de los campos deportivos, de manera que esten en optimas condiciones para que sean utilizados por los estudiantes.</t>
  </si>
  <si>
    <t xml:space="preserve">MATERIALES Y SUMINISTROS </t>
  </si>
  <si>
    <t>Pintura de Tráfico, que pueda ser utilizada para el piso de escenarios deportivos.</t>
  </si>
  <si>
    <t>Mano de  obra   pintura y demarcacion de  espacios  deportivos, contempla encintado, señalizacion, alistado, y aseo general</t>
  </si>
  <si>
    <t>Hacer Entrega periodica de los implementos que requiera la Universidad, acorde con la Solicitud del Supervisor de contrato.</t>
  </si>
  <si>
    <t>Reemplazar los elementos o repuestos que resulten defectuosos dentro de los diez (10) días calendario siguientes al recibo y de la solicitud escrita efectuada por el supervisor del contrato.</t>
  </si>
  <si>
    <t>Extensión Soacha de la Universidad de Cundinamarca o Sede Fusagasugá</t>
  </si>
  <si>
    <t>CANECAS</t>
  </si>
  <si>
    <t>Mantenimiento Correctivo y Preventivo del transformador que regula la electricidad de la Universidad de Cundinamarca en su Sede Fusagasugá.</t>
  </si>
  <si>
    <t xml:space="preserve">Objetico Básico: </t>
  </si>
  <si>
    <t xml:space="preserve">Realizar un mantenimiento de tipo correctivo y preventivo del transformador de la energía eléctrica que alimenta la Universidad de Cundinamarca. </t>
  </si>
  <si>
    <t>Reducir los riesgos de apagones dentro de la Universidad, debido a Fallas en el Sistema interno de alimentación eléctrica.</t>
  </si>
  <si>
    <t>Mantener los equipos que permiten la regulación del fluido eléctrico de la Universidad en condiciones optimas de Servicio.</t>
  </si>
  <si>
    <t>La Universidad de Cundinamarca con el fin de desarrollar su objeto social, realiza la adquisición de equipos que son utilizados en beneficio de la comunidad Universitaria, de manera que se brinde un apoyo a los procesos académicos y administrativos. En razón a lo anterior y por el uso cotidiano de los mismos, se genera un deterioro propio del servicio, haciendose necesario el mantenimiento especializado, que debe ser contratado periodicamente.</t>
  </si>
  <si>
    <t>El constante deterioro de los equipos de alimentación eléctrica de la Universidad debido al trabajo cotidiano, hace necesaria la contratación de un servicio de mantenimiento especializado de tipo Preventivo y Correctivo, de tal manera que se reduzcan los indices de corte en el fluido eléctrico que afecten el normal desarrollo de las actividades propias de la institución.</t>
  </si>
  <si>
    <t>Mantenimiento Preventivo y Correctivo del tranformador de la energia eléctrica que alimenta la red de la Univeridad de Cundinamarca en su Sede Fusagasugá, con materiales y repuestos inlcuidos. (aceite, Borneras, Terminales)</t>
  </si>
  <si>
    <t>Realizar el mantenimiento preventivo y correctivo de los equipos descritos por la Universidad.</t>
  </si>
  <si>
    <t>Garantizar que los elementos o repuestos cambiados serán originales, de primera calidad y no remanufacturados.</t>
  </si>
  <si>
    <t>Reemplazar los elementos o repuestos que resulten defectuosos dentro de los diez (10) días calendario siguientes al recibo del equipo y de la solicitud escrita efectuada por el supervisor.</t>
  </si>
  <si>
    <t>Realizar el Mantenimiento del IRGA TPS II MARCA PP SYSTEMS MODELO TPS-2, de la Universidad de Cundinamarca a través del suministro e instalación de batería.</t>
  </si>
  <si>
    <t>Mantenimiento Preventivo y Correctivo del IRGA TPS II MARCA PP SYSTEMS MODELO TPS-2, de la Universidad de Cundinamarca a través del suministro e instalación de batería.</t>
  </si>
  <si>
    <t>Tener los equipos utilizados para la investigación calibrados y en óptimas condiciones</t>
  </si>
  <si>
    <t>utilizar el IRGA para las investigaciones que se vienen utilizando en convocatorias internas y externas para la correcta medición del área foliar de las plantas a investigar.</t>
  </si>
  <si>
    <t>Apoyar las actividades investigativas de campo.</t>
  </si>
  <si>
    <t>La Universidad de Cundinamarca con el fin de desarrollar su objeto social, realiza la adquisición de equipos que son utilizados en beneficio de la comunidad Universitaria, de manera que se brinde un apoyo a los procesos académicos y administrativos. En razón a lo anterior y por el uso cotidiano de los mismos, se genera un deterioro propio del servicio, haciendose necesario que al IRGA TPS II MARCA PP SYSTEMS MODELO TPS-2 se le realice una calibración y mantenimiento preventivo y correctivo, para la correcta medición de los datos fotosintéticos necesarios en las actividades de proyectos de investigación aprobados en convocatorias internas o externas.</t>
  </si>
  <si>
    <t xml:space="preserve">Dentro del modelo de construcción de la calidad que pretende la Universidad de Cundinamarca, se encuentra la mejora de los procesos, no solo a nivel administrativo, sino tambien enfocado a la optimización de recursos e inversión en equipos adecuados para prestar un servicio, que propenda por la busqueda de la Calidad Académica, el bienestar, el fortalecimiento de la Investigación y promueva el desarrollo científico en pro del crecimiento del entorno social.
Este proyecto adicionalmente apunta dentro del marco de la organización, gestión y administración, a la dotación de medios para el desarrollo investigativo de la Comunidad Universitaria, con la puesta a punto de todos aquellos equipos que son utilizados como parte del proceso de bienestar - enseñanza - aprendizaje e Investigación.  </t>
  </si>
  <si>
    <t>Es fundamental apoyar las ponencias y transferencia del conocimiento, para incentivar la cultura investigativa en la universidad, con lo cual se incremente la investigación, y se amplíe conocimiento para ayudar a dar soluciones a los problemas o necesidades de nuestro entorno.</t>
  </si>
  <si>
    <t>Prestar un servicio correctivo por parte de KASAI  al  IRGA TPS II MARCA PP SYSTEMS MODELO TPS-2 través del suministro e instalación de batería</t>
  </si>
  <si>
    <t>Realizar la calibración y el mantenimiento preventivo y correctivo de los equipos descritos por la Universidad.</t>
  </si>
  <si>
    <t>Edgar Gómez Rodríguez</t>
  </si>
  <si>
    <t>Director de Investigaciones</t>
  </si>
  <si>
    <t>Vicerrectoría Académica</t>
  </si>
  <si>
    <t>OIE 152</t>
  </si>
  <si>
    <t>Llantas Traseras 1000 RIN 20 (Traseras), Con Protector y Neumático.</t>
  </si>
  <si>
    <t>ODR 397</t>
  </si>
  <si>
    <t>ODR 396</t>
  </si>
  <si>
    <t>Llantas Delanteras y Traseras (Koleos) - Sello Matic Ref 235/65 Rin 17</t>
  </si>
  <si>
    <t>Llantas Delanteras y Traseras (VAN) - Sello Matic, Ref. 215/70 Rin 16</t>
  </si>
  <si>
    <t xml:space="preserve">Adquisición de Llantas para los Vehículos de la Universidad de Cundinamarca con placas ODR 396 (Rectoría), ODR 397 (Van) y OIE 052 (Bus - por deterioro). </t>
  </si>
  <si>
    <t xml:space="preserve">Adecuación y mantenimiento de los insumos decorativos navideños de la Universidad de Cundinamarca en su Sede Fusagasugá y adquisicón de elementos en pro de ampliar y mejorar la imagen institucional para la misma epoca.  </t>
  </si>
  <si>
    <t>Realizar el mantenimiento, adecuación y compra de elementos que permitan mejorar la imagen de la Universidad de Cundinamarca para las festividades de fin de año, alucibas a la Navidad.</t>
  </si>
  <si>
    <t>Mejorar la Imagen institucional para la epoca de fin de año.</t>
  </si>
  <si>
    <t>Renovar los elementos decorativos para epoca de finde año</t>
  </si>
  <si>
    <t>Realizar el mantenimiento de los elementos decorativos existentes.</t>
  </si>
  <si>
    <t>La Universidad de Cundinamarca con el fin de evidenciar una imagen decorativa para las festividades de fin de año, cuenta con elementos que por su antigüedad, uso y deterioro, estan fuera de servicio razón por la cual se proyecta su mantenimiento y adicionalmente la adquisición de otros elementos que sirvan como insumos para mejorar la imagen ante la comunidad de la Sede Fusagasugá.</t>
  </si>
  <si>
    <t xml:space="preserve">Dentro del modelo de construcción de la calidad que pretende la Universidad de Cundinamarca, se encuentra la mejora de los procesos, no solo a nivel administrativo, sino tambien enfocado a la optimización de recursos e inversión en equipos e instrumentos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con la puesta a punto de todos aquellos elementos que son utilizados como parte de la imagen institucional. </t>
  </si>
  <si>
    <t>El constante deterioro de los elementos que posee la Universidad para decorar sus instalaciones para la epoca de fin de año, ha generado la necesidad de realizar su mantenimiento y la de adquirir otros elementos que puedan permitir la renovación y mejora de la imagen institucional para esta época, por tal razón se proyecta esta solicitud.</t>
  </si>
  <si>
    <t>Mantenimiento, adecuación y compra de elementos decorativos para mejorar la imagen institucional en la epoca de fin de año.</t>
  </si>
  <si>
    <t>Global</t>
  </si>
  <si>
    <t>Hacen entrega del BIEN en el almacen o en la dependencia que la Universidad de Cundinamarca designe, luego del visto bueno del supervisor .</t>
  </si>
  <si>
    <t>60 días calendario a partir del perfeccionamiento del proceso.</t>
  </si>
  <si>
    <t>El contratista se compromete de ser necesario a constituir a favor de LA UNIVERSIDAD DE CUNDINAMARCA  una garantía única del contrato de acuerdo con el estatuto de contratación de la Universidad de Cundinamarca artículo 15 del Acuerdo 012 de 2012 y Manual de Contracción de la Universidad de Cundinamarca artículo 28 de la Resolución 206 de 2012 consistente en una Garantía expedida por una compañía de seguros legalmente establecida en la República de Colombia, a favor de entidades estatales, que ampare los riesgos definidos por la institución.</t>
  </si>
  <si>
    <t>IVÓN NATHALIA PACHÓN CASTILLO</t>
  </si>
  <si>
    <t>JEFE DE OFICINA ASESORA DE COMUNICACIONES</t>
  </si>
  <si>
    <t>COMUNICACIONES</t>
  </si>
  <si>
    <t>SUBTOTAL</t>
  </si>
  <si>
    <t>ITEM</t>
  </si>
  <si>
    <t>UNIDAD DE MEDIDA</t>
  </si>
  <si>
    <t>CANT</t>
  </si>
  <si>
    <t>VALOR UNITARIO</t>
  </si>
  <si>
    <t>%IVA</t>
  </si>
  <si>
    <t>VALOR IVA</t>
  </si>
  <si>
    <t>VALOR TOTAL</t>
  </si>
  <si>
    <t>DESCRIPCION DEL SERVICIO</t>
  </si>
  <si>
    <t>CATEGORÍA</t>
  </si>
  <si>
    <t>SERVICIO</t>
  </si>
  <si>
    <t>DESCRIPCION</t>
  </si>
  <si>
    <t>LUBRICACIÓN</t>
  </si>
  <si>
    <t>Cambio de aceite de motor</t>
  </si>
  <si>
    <t>Cambio de filtro de motor</t>
  </si>
  <si>
    <t>Cambio de filtro de aire</t>
  </si>
  <si>
    <t>Filtro de combustible</t>
  </si>
  <si>
    <t>Cambio de refrigerante de motor</t>
  </si>
  <si>
    <t>Servicio de engrase</t>
  </si>
  <si>
    <t xml:space="preserve">Alineación de luces </t>
  </si>
  <si>
    <t>Cambio de aceite caja/transmisión</t>
  </si>
  <si>
    <t>Cambio de aceite hidráulico</t>
  </si>
  <si>
    <t>Cambio de bombillo farolas</t>
  </si>
  <si>
    <t>Cambio de bombillo stops</t>
  </si>
  <si>
    <t>Instalar semaforos laterales</t>
  </si>
  <si>
    <t xml:space="preserve">Cambio de bateria </t>
  </si>
  <si>
    <t>SISTEMA ELÉCTRICO</t>
  </si>
  <si>
    <t xml:space="preserve">Arreglos eléctricos </t>
  </si>
  <si>
    <t>Cambio de terminales bateria</t>
  </si>
  <si>
    <t>Arreglo arranque</t>
  </si>
  <si>
    <t>Cambio de filtro hidráulico a AA/C</t>
  </si>
  <si>
    <t>SISTEMA AIRE A/C</t>
  </si>
  <si>
    <t>Cambio correa de airea acondicionado</t>
  </si>
  <si>
    <t xml:space="preserve">Diagnóstico, limpieza y graduación de frenos </t>
  </si>
  <si>
    <t>Cambio de pastillas de frenos traseras</t>
  </si>
  <si>
    <t>Cambio de pastillas de frenos delanteras</t>
  </si>
  <si>
    <t xml:space="preserve">Cambio de líquido de frenos </t>
  </si>
  <si>
    <t xml:space="preserve">mantenimiento de mordazas </t>
  </si>
  <si>
    <t>PAR</t>
  </si>
  <si>
    <t>Cambio de bandas de frenos</t>
  </si>
  <si>
    <t xml:space="preserve">Cambio de manguera de frenos </t>
  </si>
  <si>
    <t xml:space="preserve">Cambio de discos de frenos delanteros </t>
  </si>
  <si>
    <t>Mantenimiento de cámaras  freno y aire</t>
  </si>
  <si>
    <t>Cambio de rodajas frenos</t>
  </si>
  <si>
    <t xml:space="preserve">Cambio de discos frenos traseros o campanas </t>
  </si>
  <si>
    <t xml:space="preserve">SISTEMA DE FRENOS </t>
  </si>
  <si>
    <t>Alineación de dirección</t>
  </si>
  <si>
    <t>SISTEMA DIRECCIÓN SUSPESIÓN</t>
  </si>
  <si>
    <t>Balanceo de ruedas</t>
  </si>
  <si>
    <t>Despinche de llantas</t>
  </si>
  <si>
    <t>Cambio de gauya velocímetro</t>
  </si>
  <si>
    <t xml:space="preserve">Ajuste y engrase de todos los rodamientos </t>
  </si>
  <si>
    <t>Cambio de espárragos</t>
  </si>
  <si>
    <t xml:space="preserve">Cambio de amortiguadores delanteros </t>
  </si>
  <si>
    <t>Cambio de amortiguadores traseros</t>
  </si>
  <si>
    <t>Cambio de correa repartición</t>
  </si>
  <si>
    <t>Cambio de crucetas cardán</t>
  </si>
  <si>
    <t>Cambio rótulas de suspensión</t>
  </si>
  <si>
    <t xml:space="preserve">cambio muñecos estabilizadoras </t>
  </si>
  <si>
    <t>cambio de rodamientos ruedas delanteras</t>
  </si>
  <si>
    <t>Sincronización</t>
  </si>
  <si>
    <t>SISTEMA MOTOR</t>
  </si>
  <si>
    <t>Cambio y rectificación de tambores y zapatas</t>
  </si>
  <si>
    <t>Carga de aire acondicionado (gas refrigerante)</t>
  </si>
  <si>
    <t>Cambio del compresor de aire</t>
  </si>
  <si>
    <t xml:space="preserve">Cambio de regulador presión de gasolina </t>
  </si>
  <si>
    <t>Cambio de tapón carter aceite</t>
  </si>
  <si>
    <t>Arreglo de exosto</t>
  </si>
  <si>
    <t>Cambio de kit embrague (prensa, discos, balines)</t>
  </si>
  <si>
    <t>Cambio guaya de embrague</t>
  </si>
  <si>
    <t xml:space="preserve">Cambio de Cauchos estabilizadoras </t>
  </si>
  <si>
    <t xml:space="preserve">Mantenimiento de muelles </t>
  </si>
  <si>
    <t>Servicio de soldaduras especiales</t>
  </si>
  <si>
    <t>Cambio de soporte motor</t>
  </si>
  <si>
    <t>Cambio de tapa radiador</t>
  </si>
  <si>
    <t>Cambio de puente caja</t>
  </si>
  <si>
    <t>Cambio manguera y acoples presión</t>
  </si>
  <si>
    <t>Cambio de correa de servicios</t>
  </si>
  <si>
    <t>Cambio de repartición</t>
  </si>
  <si>
    <t>Cambio de retenes frontales motor</t>
  </si>
  <si>
    <t>VARIOS</t>
  </si>
  <si>
    <t xml:space="preserve">Cambio de llantas </t>
  </si>
  <si>
    <t>Lavado general</t>
  </si>
  <si>
    <t>Lavado de motor</t>
  </si>
  <si>
    <t>Cambio de plumillas delanteras</t>
  </si>
  <si>
    <t>lavado de tapicería</t>
  </si>
  <si>
    <t xml:space="preserve">Cambio de soportes apoyantes carrocería </t>
  </si>
  <si>
    <t>Asegurar accesorios carrocería</t>
  </si>
  <si>
    <t xml:space="preserve">Kit de carretera </t>
  </si>
  <si>
    <t xml:space="preserve">polvera pachas </t>
  </si>
  <si>
    <t>Cambio de reten salida cardan</t>
  </si>
  <si>
    <t>TABLA 1. ESPECIFICACIONES TÉCNICAS DE VEHÍCULOS</t>
  </si>
  <si>
    <t>Cambio de batería</t>
  </si>
  <si>
    <t>Mantenimiento general de frenos</t>
  </si>
  <si>
    <t>Engrase puntos de lubricación</t>
  </si>
  <si>
    <t>Revisión de luces</t>
  </si>
  <si>
    <t>Revisión de fugas de aceite del motor</t>
  </si>
  <si>
    <t>Revisión fugas del sistema hidráulico y dirección</t>
  </si>
  <si>
    <t>Revisión de mangueras y sistema de enfriamiento</t>
  </si>
  <si>
    <t>Revisión y cambio de correas</t>
  </si>
  <si>
    <t>Revisión de valvulinas, transmisiones y caja</t>
  </si>
  <si>
    <t>Engrase de rodamientos en las 4 ruedas</t>
  </si>
  <si>
    <t xml:space="preserve">Rectificación general del motor, culata, cigueñal, bloque </t>
  </si>
  <si>
    <t>Cambio de terminales de dirección</t>
  </si>
  <si>
    <t>Cambio de axiales de  dirección</t>
  </si>
  <si>
    <t>Cambio de selenoide de marcha</t>
  </si>
  <si>
    <t>Revisión y cambio varillaje de la doble</t>
  </si>
  <si>
    <t>Cambio de selénoide de engranaje de la doble</t>
  </si>
  <si>
    <t>Cambio de bombillo de unidad de delantera</t>
  </si>
  <si>
    <t>Cambio bombillo de direccionales o del freno</t>
  </si>
  <si>
    <t>Cambio de corona, regulador, escobillas, bujes</t>
  </si>
  <si>
    <t>Cambio de cinturon de seguridad</t>
  </si>
  <si>
    <t>Cambio de cojín</t>
  </si>
  <si>
    <t>Cambio de termostato</t>
  </si>
  <si>
    <t>Cambio de junta</t>
  </si>
  <si>
    <t>Cambio de tornillos</t>
  </si>
  <si>
    <t>Cambio de bulon</t>
  </si>
  <si>
    <t>Cambio de pasador</t>
  </si>
  <si>
    <t>Cambio de interruptor</t>
  </si>
  <si>
    <t>Cambio de casquillo</t>
  </si>
  <si>
    <t>Cambio de arandela de empuje</t>
  </si>
  <si>
    <t>Cambio de anillo torico</t>
  </si>
  <si>
    <t>Cambio de arandela</t>
  </si>
  <si>
    <t>Cambio de reten</t>
  </si>
  <si>
    <t>Cambio de cojinete</t>
  </si>
  <si>
    <t>Cambio de reten aceite</t>
  </si>
  <si>
    <t>Cambio de empaquetadura de motor</t>
  </si>
  <si>
    <t>Cambio de abrazadera</t>
  </si>
  <si>
    <t>Cambio de  tapa</t>
  </si>
  <si>
    <t>Cambio de manguera a granel</t>
  </si>
  <si>
    <t>Cambio de perno en u</t>
  </si>
  <si>
    <t>Cambio de tuerca con brida</t>
  </si>
  <si>
    <t>Cambio de conjunto de barra de acople</t>
  </si>
  <si>
    <t>Cambio de aforadora de combustible</t>
  </si>
  <si>
    <t>Cambio de cable de batería</t>
  </si>
  <si>
    <t>Cambio de esparrago</t>
  </si>
  <si>
    <t xml:space="preserve">Arreglo eléctrico </t>
  </si>
  <si>
    <t xml:space="preserve">Cambio de insumos </t>
  </si>
  <si>
    <t xml:space="preserve">Instalación caja de herramientas </t>
  </si>
  <si>
    <t xml:space="preserve">Traslado del tractor ida y regreso </t>
  </si>
  <si>
    <t>Pintura parcial</t>
  </si>
  <si>
    <t>Cambio de pistones</t>
  </si>
  <si>
    <t>Cambio de camisas</t>
  </si>
  <si>
    <t>Cambio de anillos</t>
  </si>
  <si>
    <t>Cambio de casquetes de biela y bancada</t>
  </si>
  <si>
    <t>Cambio de retenedores</t>
  </si>
  <si>
    <t>Cambio de puntas de inyectores</t>
  </si>
  <si>
    <t>Cambio de bujías</t>
  </si>
  <si>
    <t>Cambio correa de transmisión</t>
  </si>
  <si>
    <t>Cambio de correa de unidad de corte</t>
  </si>
  <si>
    <t>Cambio de cuchillas</t>
  </si>
  <si>
    <t>Cambio de empaquetadura del carburador</t>
  </si>
  <si>
    <t>Cambio de indicador de temperatura</t>
  </si>
  <si>
    <t>Cambio de pasta capo roja</t>
  </si>
  <si>
    <t>Cambio de regulador de voltaje</t>
  </si>
  <si>
    <t>Cambio rodamientos de cuchilla</t>
  </si>
  <si>
    <t>Cambio rodillos unidad de corte</t>
  </si>
  <si>
    <t>Cambio de sensor de combustible</t>
  </si>
  <si>
    <t>Cambio de termínales cables de batería</t>
  </si>
  <si>
    <t>Cambio de tornillos rodillos</t>
  </si>
  <si>
    <t>Cambio de tuercas rodillo</t>
  </si>
  <si>
    <t>Cambio de perilla graduación correa</t>
  </si>
  <si>
    <t>Cambio de juego de válvulas de admisión</t>
  </si>
  <si>
    <t>Cambio de juego de válvulas de escape</t>
  </si>
  <si>
    <t>Cambio de juego de guias de válvulas</t>
  </si>
  <si>
    <t xml:space="preserve">Cambio de juego cauchos de válvulas </t>
  </si>
  <si>
    <t xml:space="preserve"> Cambio de kit de repartición</t>
  </si>
  <si>
    <t xml:space="preserve">Extracción </t>
  </si>
  <si>
    <t>Cambio de impulsadores hidráulicos</t>
  </si>
  <si>
    <t xml:space="preserve">Cambio de rueda de guía </t>
  </si>
  <si>
    <t>Cambio de cinceles</t>
  </si>
  <si>
    <t xml:space="preserve">TABLA 2. ESPECIFICACIONES TÉCNICAS DE MAQUINARIA </t>
  </si>
  <si>
    <t>SINCRONIZACIÓN</t>
  </si>
  <si>
    <t>CAMBIO DE BOMBILLO DE COCUYO</t>
  </si>
  <si>
    <t>CAMBIO DE BOMBILLO DE UNIDAD</t>
  </si>
  <si>
    <t>ALINEACIÓN DEL RIN</t>
  </si>
  <si>
    <t>CAMBIO DE GUAYA</t>
  </si>
  <si>
    <t>CAMBIO DEL PORTA PLACA</t>
  </si>
  <si>
    <t>CAMBIO DEL MANILLAR</t>
  </si>
  <si>
    <t>CAMBIO DE BUJÍA</t>
  </si>
  <si>
    <t>CAMBIO DE BANDAS</t>
  </si>
  <si>
    <t>CAMBIO DEL KIT DE ARRASTRE</t>
  </si>
  <si>
    <t>CAMBIO DE UN JUEGO DE MANILARES</t>
  </si>
  <si>
    <t>CAMBIO DE BATERÍA</t>
  </si>
  <si>
    <t>REPARACIÓN ELÉCTRICA</t>
  </si>
  <si>
    <t>CAMBIO DE ESPEJO</t>
  </si>
  <si>
    <t>CAMBIO DEL EMPAQUE DEL EXOSTO</t>
  </si>
  <si>
    <t>CAMBIO DE GUAYA DEL VELOCÍMETRO</t>
  </si>
  <si>
    <t>CAMBIO DE LA PERA DEL FRENO</t>
  </si>
  <si>
    <t>CAMBIO DE SOPORTES DEL TANQUE</t>
  </si>
  <si>
    <t>LAVADO DEL TANQUE DE COMBUSTIBLE</t>
  </si>
  <si>
    <t>KIT DE SINCRONIZACIÓN: BUJÍA, CABLE DE ALTA, EMPAQUETADURA DE CARBURADOR</t>
  </si>
  <si>
    <t>JUEGO DE BANDAS</t>
  </si>
  <si>
    <t>KIT DE ARRASTRE</t>
  </si>
  <si>
    <t>CARGA BATERÍA</t>
  </si>
  <si>
    <t>NOTA:</t>
  </si>
  <si>
    <t>1.RENAULT KOLEOS OFA021 - ODR396 - OFA027</t>
  </si>
  <si>
    <t>2.CHEVROLET CAPTIVA OFA034</t>
  </si>
  <si>
    <t>3.JEEP CHEROKEE OFA018</t>
  </si>
  <si>
    <t>4.VOLVO OFA 016</t>
  </si>
  <si>
    <t>5. MERCEDES BENZ ODR403</t>
  </si>
  <si>
    <t>6. CHEVROLET ODR407</t>
  </si>
  <si>
    <t>7. HYUNDAI STAREX ODR397</t>
  </si>
  <si>
    <t>8. HYINDAI ODR387 - ODR390</t>
  </si>
  <si>
    <t>9. HINO ODR789</t>
  </si>
  <si>
    <t>10.HONDA RWT 44C</t>
  </si>
  <si>
    <t>11. TRACTOR PRADEADOR TORO WEEL HORSE</t>
  </si>
  <si>
    <t>12. TRACTOR PRADEADOR KUBOTA B2420</t>
  </si>
  <si>
    <t>13.TRACTOR AGRÍCOLA JHON DEERE 5310</t>
  </si>
  <si>
    <t>14. TRACTOR AGRÍCOLA JHON DEERE 509OE (UBATÉ)</t>
  </si>
  <si>
    <t xml:space="preserve">OTROS NO CONTEMPLADOS EN LAS ESPECIFICACIONES TÉCNICAS DEL SERVICIO DEL PARQUE AUTOMOTOR Y/O MAQUINARIA </t>
  </si>
  <si>
    <t>$ 60.000.000</t>
  </si>
  <si>
    <t>En relación a servicios que se requieran y no formen parte de la relación descrita anteriormente (ítems 82) ; el proveedor del servicio presentará al supervisor, previamente a su ejecución, tres (3) cotizaciones las cuales serán evaluadas con los precios del mercado, como condición para autorizar dichos servicios.</t>
  </si>
  <si>
    <t>ANEXO N° 03 - PROPUESTA ECONÓMICA</t>
  </si>
  <si>
    <t>NOMBRE DEL PROPONENTE</t>
  </si>
  <si>
    <t>NIT</t>
  </si>
  <si>
    <t>FECHA DE PRESENTACIÓN DE LA PROPUESTA</t>
  </si>
  <si>
    <t>FIRMA ORIGINAL DEL PROPONENTE</t>
  </si>
  <si>
    <t xml:space="preserve">VALOR AGREGADO </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</si>
</sst>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240A]d&quot; de &quot;mmmm&quot; de &quot;yyyy;@"/>
    <numFmt numFmtId="174" formatCode="_([$$-240A]\ * #,##0.00_);_([$$-240A]\ * \(#,##0.00\);_([$$-240A]\ * &quot;-&quot;??_);_(@_)"/>
    <numFmt numFmtId="175" formatCode="_(&quot;$&quot;\ * #,##0_);_(&quot;$&quot;\ * \(#,##0\);_(&quot;$&quot;\ * &quot;-&quot;??_);_(@_)"/>
    <numFmt numFmtId="176" formatCode="_-* #,##0\ _€_-;\-* #,##0\ _€_-;_-* &quot;-&quot;??\ _€_-;_-@_-"/>
    <numFmt numFmtId="177" formatCode="_-* #,##0_-;\-* #,##0_-;_-* &quot;-&quot;??_-;_-@_-"/>
    <numFmt numFmtId="178" formatCode="[$$-80A]#,##0_);\([$$-80A]#,##0\)"/>
    <numFmt numFmtId="179" formatCode="_([$$-240A]\ * #,##0_);_([$$-240A]\ * \(#,##0\);_([$$-240A]\ * &quot;-&quot;??_);_(@_)"/>
    <numFmt numFmtId="180" formatCode="0.0"/>
    <numFmt numFmtId="181" formatCode="_-* #,##0.00\ _€_-;\-* #,##0.00\ _€_-;_-* &quot;-&quot;??\ _€_-;_-@_-"/>
    <numFmt numFmtId="182" formatCode="_-* #,##0.0_-;\-* #,##0.0_-;_-* &quot;-&quot;??_-;_-@_-"/>
    <numFmt numFmtId="183" formatCode="_-* #,##0.0\ _€_-;\-* #,##0.0\ _€_-;_-* &quot;-&quot;??\ _€_-;_-@_-"/>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dd/mm/yyyy;@"/>
    <numFmt numFmtId="190" formatCode="0.0%"/>
    <numFmt numFmtId="191" formatCode="_-&quot;$&quot;* #,##0.0_-;\-&quot;$&quot;* #,##0.0_-;_-&quot;$&quot;* &quot;-&quot;??_-;_-@_-"/>
    <numFmt numFmtId="192" formatCode="_-&quot;$&quot;* #,##0_-;\-&quot;$&quot;* #,##0_-;_-&quot;$&quot;* &quot;-&quot;??_-;_-@_-"/>
    <numFmt numFmtId="193" formatCode="0.000%"/>
    <numFmt numFmtId="194" formatCode="0.0000%"/>
    <numFmt numFmtId="195" formatCode="0.00000%"/>
    <numFmt numFmtId="196" formatCode="0.000000%"/>
    <numFmt numFmtId="197" formatCode="0.0000000%"/>
    <numFmt numFmtId="198" formatCode="[$-80A]dddd\,\ d&quot; de &quot;mmmm&quot; de &quot;yyyy"/>
    <numFmt numFmtId="199" formatCode="[$-80A]hh:mm:ss\ AM/PM"/>
    <numFmt numFmtId="200" formatCode="_(&quot;$&quot;\ * #,##0.000_);_(&quot;$&quot;\ * \(#,##0.000\);_(&quot;$&quot;\ * &quot;-&quot;??_);_(@_)"/>
    <numFmt numFmtId="201" formatCode="_(&quot;$&quot;\ * #,##0.0_);_(&quot;$&quot;\ * \(#,##0.0\);_(&quot;$&quot;\ * &quot;-&quot;??_);_(@_)"/>
  </numFmts>
  <fonts count="92">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9"/>
      <color indexed="8"/>
      <name val="Calibri"/>
      <family val="2"/>
    </font>
    <font>
      <b/>
      <sz val="9"/>
      <color indexed="8"/>
      <name val="Calibri"/>
      <family val="2"/>
    </font>
    <font>
      <sz val="8"/>
      <color indexed="8"/>
      <name val="Calibri"/>
      <family val="2"/>
    </font>
    <font>
      <sz val="10"/>
      <name val="Arial"/>
      <family val="2"/>
    </font>
    <font>
      <b/>
      <sz val="8"/>
      <color indexed="8"/>
      <name val="Calibri"/>
      <family val="2"/>
    </font>
    <font>
      <sz val="11"/>
      <name val="Arial"/>
      <family val="2"/>
    </font>
    <font>
      <b/>
      <sz val="10"/>
      <name val="Arial"/>
      <family val="2"/>
    </font>
    <font>
      <sz val="9"/>
      <name val="Arial"/>
      <family val="2"/>
    </font>
    <font>
      <b/>
      <sz val="11"/>
      <name val="Arial"/>
      <family val="2"/>
    </font>
    <font>
      <b/>
      <sz val="12"/>
      <name val="Arial"/>
      <family val="2"/>
    </font>
    <font>
      <b/>
      <sz val="11"/>
      <name val="Calibri"/>
      <family val="2"/>
    </font>
    <font>
      <b/>
      <sz val="9"/>
      <name val="Calibri"/>
      <family val="2"/>
    </font>
    <font>
      <sz val="11"/>
      <name val="Calibri"/>
      <family val="2"/>
    </font>
    <font>
      <sz val="10"/>
      <name val="Calibri"/>
      <family val="2"/>
    </font>
    <font>
      <sz val="9"/>
      <name val="Calibri"/>
      <family val="2"/>
    </font>
    <font>
      <sz val="8"/>
      <name val="Calibri"/>
      <family val="2"/>
    </font>
    <font>
      <b/>
      <sz val="8"/>
      <name val="Calibri"/>
      <family val="2"/>
    </font>
    <font>
      <b/>
      <sz val="6"/>
      <color indexed="8"/>
      <name val="Calibri"/>
      <family val="2"/>
    </font>
    <font>
      <sz val="6"/>
      <color indexed="8"/>
      <name val="Calibri"/>
      <family val="2"/>
    </font>
    <font>
      <sz val="11"/>
      <color indexed="9"/>
      <name val="Calibri"/>
      <family val="2"/>
    </font>
    <font>
      <b/>
      <sz val="12"/>
      <color indexed="8"/>
      <name val="Calibri"/>
      <family val="2"/>
    </font>
    <font>
      <b/>
      <sz val="14"/>
      <color indexed="8"/>
      <name val="Calibri"/>
      <family val="2"/>
    </font>
    <font>
      <i/>
      <sz val="9"/>
      <color indexed="8"/>
      <name val="Calibri"/>
      <family val="2"/>
    </font>
    <font>
      <sz val="12"/>
      <color indexed="8"/>
      <name val="Calibri"/>
      <family val="2"/>
    </font>
    <font>
      <i/>
      <sz val="4"/>
      <color indexed="8"/>
      <name val="Calibri"/>
      <family val="2"/>
    </font>
    <font>
      <b/>
      <sz val="11"/>
      <color indexed="9"/>
      <name val="Calibri"/>
      <family val="2"/>
    </font>
    <font>
      <b/>
      <sz val="11"/>
      <color indexed="9"/>
      <name val="Arial"/>
      <family val="2"/>
    </font>
    <font>
      <b/>
      <u val="singleAccounting"/>
      <sz val="11"/>
      <color indexed="8"/>
      <name val="Calibri"/>
      <family val="2"/>
    </font>
    <font>
      <b/>
      <sz val="10"/>
      <color indexed="8"/>
      <name val="Arial"/>
      <family val="2"/>
    </font>
    <font>
      <b/>
      <sz val="10"/>
      <color indexed="9"/>
      <name val="Calibri"/>
      <family val="2"/>
    </font>
    <font>
      <sz val="10"/>
      <color indexed="8"/>
      <name val="Arial"/>
      <family val="2"/>
    </font>
    <font>
      <b/>
      <sz val="12"/>
      <color indexed="9"/>
      <name val="Calibri"/>
      <family val="2"/>
    </font>
    <font>
      <sz val="14"/>
      <color indexed="8"/>
      <name val="Calibri"/>
      <family val="2"/>
    </font>
    <font>
      <b/>
      <sz val="12"/>
      <name val="Calibri"/>
      <family val="2"/>
    </font>
    <font>
      <b/>
      <sz val="10"/>
      <name val="Calibri"/>
      <family val="2"/>
    </font>
    <font>
      <sz val="12"/>
      <name val="Calibri"/>
      <family val="2"/>
    </font>
    <font>
      <b/>
      <sz val="14"/>
      <name val="Calibri"/>
      <family val="2"/>
    </font>
    <font>
      <b/>
      <u val="singleAccounting"/>
      <sz val="11"/>
      <name val="Calibri"/>
      <family val="2"/>
    </font>
    <font>
      <sz val="10"/>
      <color indexed="8"/>
      <name val="Calisto MT"/>
      <family val="1"/>
    </font>
    <font>
      <i/>
      <sz val="9"/>
      <name val="Calibri"/>
      <family val="2"/>
    </font>
    <font>
      <sz val="11"/>
      <color indexed="8"/>
      <name val="Calisto MT"/>
      <family val="1"/>
    </font>
    <font>
      <u val="single"/>
      <sz val="12"/>
      <color indexed="8"/>
      <name val="Calibri"/>
      <family val="2"/>
    </font>
    <font>
      <i/>
      <sz val="8"/>
      <color indexed="8"/>
      <name val="Calibri"/>
      <family val="2"/>
    </font>
    <font>
      <u val="single"/>
      <sz val="10"/>
      <color indexed="8"/>
      <name val="Calibri"/>
      <family val="2"/>
    </font>
    <font>
      <u val="single"/>
      <sz val="11"/>
      <color indexed="8"/>
      <name val="Calibri"/>
      <family val="2"/>
    </font>
    <font>
      <b/>
      <sz val="9"/>
      <color indexed="9"/>
      <name val="Calibri"/>
      <family val="2"/>
    </font>
    <font>
      <u val="single"/>
      <sz val="12"/>
      <name val="Calibri"/>
      <family val="2"/>
    </font>
    <font>
      <b/>
      <sz val="10"/>
      <color indexed="9"/>
      <name val="Arial"/>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4999699890613556"/>
      <name val="Calibri"/>
      <family val="2"/>
    </font>
    <font>
      <sz val="14"/>
      <color theme="1"/>
      <name val="Calibri"/>
      <family val="2"/>
    </font>
    <font>
      <b/>
      <sz val="10"/>
      <color theme="0"/>
      <name val="Arial"/>
      <family val="2"/>
    </font>
    <font>
      <sz val="11"/>
      <color rgb="FF000000"/>
      <name val="Calibri"/>
      <family val="2"/>
    </font>
    <font>
      <b/>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43"/>
        <bgColor indexed="64"/>
      </patternFill>
    </fill>
    <fill>
      <patternFill patternType="solid">
        <fgColor indexed="22"/>
        <bgColor indexed="64"/>
      </patternFill>
    </fill>
    <fill>
      <patternFill patternType="solid">
        <fgColor rgb="FFCFB40F"/>
        <bgColor indexed="64"/>
      </patternFill>
    </fill>
    <fill>
      <patternFill patternType="solid">
        <fgColor rgb="FF0F3C37"/>
        <bgColor indexed="64"/>
      </patternFill>
    </fill>
    <fill>
      <patternFill patternType="solid">
        <fgColor indexed="9"/>
        <bgColor indexed="64"/>
      </patternFill>
    </fill>
    <fill>
      <patternFill patternType="solid">
        <fgColor rgb="FFFFFFFF"/>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ck"/>
    </border>
    <border>
      <left style="medium"/>
      <right style="medium"/>
      <top/>
      <bottom style="thick"/>
    </border>
    <border>
      <left style="medium"/>
      <right style="medium"/>
      <top style="thick"/>
      <bottom style="medium"/>
    </border>
    <border>
      <left style="medium"/>
      <right/>
      <top/>
      <bottom/>
    </border>
    <border>
      <left/>
      <right style="medium"/>
      <top/>
      <bottom/>
    </border>
    <border>
      <left style="medium"/>
      <right/>
      <top style="medium"/>
      <bottom style="medium"/>
    </border>
    <border>
      <left/>
      <right style="medium"/>
      <top style="medium"/>
      <bottom style="mediu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top style="thin"/>
      <bottom style="medium"/>
    </border>
    <border>
      <left/>
      <right style="medium"/>
      <top style="medium"/>
      <bottom style="thin"/>
    </border>
    <border>
      <left style="medium"/>
      <right style="medium"/>
      <top/>
      <bottom style="medium"/>
    </border>
    <border>
      <left/>
      <right/>
      <top style="thin"/>
      <bottom/>
    </border>
    <border>
      <left/>
      <right style="medium"/>
      <top style="thin"/>
      <bottom/>
    </border>
    <border>
      <left style="medium"/>
      <right/>
      <top/>
      <bottom style="thin"/>
    </border>
    <border>
      <left/>
      <right style="medium"/>
      <top/>
      <bottom style="thin"/>
    </border>
    <border>
      <left style="medium"/>
      <right style="medium"/>
      <top style="thin"/>
      <bottom style="thin"/>
    </border>
    <border>
      <left style="medium"/>
      <right style="medium"/>
      <top/>
      <bottom style="thin"/>
    </border>
    <border>
      <left/>
      <right style="medium"/>
      <top style="thin"/>
      <bottom style="thin"/>
    </border>
    <border>
      <left style="medium"/>
      <right style="medium"/>
      <top style="thin"/>
      <bottom/>
    </border>
    <border>
      <left style="thin"/>
      <right style="thin"/>
      <top style="thin"/>
      <bottom style="thin"/>
    </border>
    <border>
      <left/>
      <right/>
      <top style="medium"/>
      <bottom style="medium"/>
    </border>
    <border>
      <left style="medium"/>
      <right/>
      <top style="thin"/>
      <bottom/>
    </border>
    <border>
      <left/>
      <right/>
      <top style="medium"/>
      <bottom style="thin"/>
    </border>
    <border>
      <left style="medium"/>
      <right style="medium"/>
      <top style="thin"/>
      <bottom style="medium"/>
    </border>
    <border>
      <left style="thin"/>
      <right style="medium"/>
      <top style="medium"/>
      <bottom style="medium"/>
    </border>
    <border>
      <left style="thin"/>
      <right style="medium"/>
      <top/>
      <bottom style="thin"/>
    </border>
    <border>
      <left/>
      <right style="thin"/>
      <top style="thin"/>
      <bottom style="thin"/>
    </border>
    <border>
      <left/>
      <right style="thin"/>
      <top style="thin"/>
      <bottom/>
    </border>
    <border>
      <left/>
      <right style="thin"/>
      <top style="thin"/>
      <bottom style="medium"/>
    </border>
    <border>
      <left style="medium"/>
      <right style="medium"/>
      <top/>
      <bottom/>
    </border>
    <border>
      <left/>
      <right style="thin"/>
      <top>
        <color indexed="63"/>
      </top>
      <bottom/>
    </border>
    <border>
      <left/>
      <right style="thin"/>
      <top style="medium"/>
      <bottom style="thin"/>
    </border>
    <border>
      <left/>
      <right style="medium"/>
      <top style="thin"/>
      <bottom style="medium"/>
    </border>
    <border>
      <left style="thin"/>
      <right style="thin"/>
      <top/>
      <bottom style="thin"/>
    </border>
    <border>
      <left style="thin"/>
      <right style="thin"/>
      <top style="medium"/>
      <bottom style="thin"/>
    </border>
    <border>
      <left style="thin"/>
      <right style="thin"/>
      <top style="thin"/>
      <bottom style="medium"/>
    </border>
    <border>
      <left/>
      <right/>
      <top style="thin"/>
      <bottom style="medium"/>
    </border>
    <border>
      <left style="thin"/>
      <right/>
      <top style="medium"/>
      <bottom style="thin"/>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right style="thin"/>
      <top/>
      <bottom style="thin"/>
    </border>
    <border>
      <left style="medium"/>
      <right style="thin"/>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top style="medium"/>
      <bottom/>
    </border>
    <border>
      <left/>
      <right style="thin"/>
      <top style="medium"/>
      <bottom>
        <color indexed="63"/>
      </bottom>
    </border>
    <border>
      <left style="thin"/>
      <right>
        <color indexed="63"/>
      </right>
      <top>
        <color indexed="63"/>
      </top>
      <bottom style="medium"/>
    </border>
    <border>
      <left/>
      <right style="thin"/>
      <top>
        <color indexed="63"/>
      </top>
      <bottom style="medium"/>
    </border>
    <border>
      <left style="thin"/>
      <right>
        <color indexed="63"/>
      </right>
      <top style="thin"/>
      <bottom style="medium"/>
    </border>
    <border>
      <left style="medium"/>
      <right/>
      <top style="medium">
        <color indexed="8"/>
      </top>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0" fillId="31" borderId="0" applyNumberFormat="0" applyBorder="0" applyAlignment="0" applyProtection="0"/>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1094">
    <xf numFmtId="0" fontId="0" fillId="0" borderId="0" xfId="0" applyFont="1" applyAlignment="1">
      <alignment/>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173" fontId="25" fillId="0" borderId="15" xfId="0" applyNumberFormat="1" applyFont="1" applyBorder="1" applyAlignment="1">
      <alignment vertical="center" wrapText="1"/>
    </xf>
    <xf numFmtId="172" fontId="25" fillId="0" borderId="16" xfId="49" applyNumberFormat="1" applyFont="1" applyBorder="1" applyAlignment="1">
      <alignment vertical="center" wrapText="1"/>
    </xf>
    <xf numFmtId="0" fontId="4" fillId="0" borderId="0" xfId="0" applyFont="1" applyBorder="1" applyAlignment="1">
      <alignment horizontal="justify"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7" fillId="0" borderId="0" xfId="0" applyFont="1" applyBorder="1" applyAlignment="1">
      <alignment horizontal="justify"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19" xfId="0" applyFont="1" applyBorder="1" applyAlignment="1">
      <alignment vertical="center" wrapText="1"/>
    </xf>
    <xf numFmtId="0" fontId="29" fillId="0" borderId="20"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3"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 fillId="0" borderId="13" xfId="0" applyFont="1" applyBorder="1" applyAlignment="1">
      <alignment horizontal="center" vertical="center" wrapText="1"/>
    </xf>
    <xf numFmtId="0" fontId="0" fillId="0" borderId="22" xfId="0" applyFont="1" applyBorder="1" applyAlignment="1">
      <alignment vertical="center" wrapText="1"/>
    </xf>
    <xf numFmtId="0" fontId="3" fillId="0" borderId="23" xfId="0" applyFont="1" applyBorder="1" applyAlignment="1">
      <alignment horizontal="justify"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30" fillId="33" borderId="25"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0" fillId="0" borderId="0" xfId="0" applyFont="1" applyAlignment="1">
      <alignment horizontal="center" vertical="center" wrapText="1"/>
    </xf>
    <xf numFmtId="0" fontId="2" fillId="0" borderId="27" xfId="0" applyFont="1" applyBorder="1" applyAlignment="1">
      <alignment horizontal="center" vertical="center" wrapText="1"/>
    </xf>
    <xf numFmtId="0" fontId="0" fillId="0" borderId="28" xfId="0" applyFont="1" applyBorder="1" applyAlignment="1">
      <alignment horizontal="center" vertical="center" wrapText="1"/>
    </xf>
    <xf numFmtId="174" fontId="1" fillId="0" borderId="28" xfId="52" applyNumberFormat="1" applyFont="1" applyBorder="1" applyAlignment="1">
      <alignment vertical="center" wrapText="1"/>
    </xf>
    <xf numFmtId="0" fontId="0" fillId="0" borderId="16" xfId="0" applyFont="1" applyBorder="1" applyAlignment="1">
      <alignment vertical="center" wrapText="1"/>
    </xf>
    <xf numFmtId="9" fontId="25" fillId="0" borderId="24" xfId="0" applyNumberFormat="1" applyFont="1" applyBorder="1" applyAlignment="1">
      <alignment vertical="center" wrapText="1"/>
    </xf>
    <xf numFmtId="0" fontId="2" fillId="0" borderId="0" xfId="0" applyFont="1" applyAlignment="1">
      <alignment vertical="center" wrapText="1"/>
    </xf>
    <xf numFmtId="0" fontId="2" fillId="0" borderId="19"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0" fillId="0" borderId="23" xfId="0" applyFont="1" applyBorder="1" applyAlignment="1">
      <alignment horizontal="justify" vertical="center" wrapText="1"/>
    </xf>
    <xf numFmtId="0" fontId="0" fillId="0" borderId="0" xfId="0" applyFont="1" applyAlignment="1">
      <alignment horizontal="justify" vertical="center" wrapText="1"/>
    </xf>
    <xf numFmtId="0" fontId="29" fillId="0" borderId="0"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30" fillId="33" borderId="19" xfId="0" applyFont="1" applyFill="1" applyBorder="1" applyAlignment="1">
      <alignment horizontal="center" vertical="center" wrapText="1"/>
    </xf>
    <xf numFmtId="0" fontId="30" fillId="33" borderId="21" xfId="0" applyFont="1" applyFill="1" applyBorder="1" applyAlignment="1">
      <alignment vertical="center" wrapText="1"/>
    </xf>
    <xf numFmtId="172" fontId="30" fillId="33" borderId="25" xfId="49" applyNumberFormat="1" applyFont="1" applyFill="1" applyBorder="1" applyAlignment="1">
      <alignment horizontal="center" vertical="center" wrapText="1"/>
    </xf>
    <xf numFmtId="172" fontId="30" fillId="33" borderId="21" xfId="49" applyNumberFormat="1" applyFont="1" applyFill="1" applyBorder="1" applyAlignment="1">
      <alignment horizontal="center" vertical="center" wrapText="1"/>
    </xf>
    <xf numFmtId="0" fontId="1" fillId="0" borderId="31" xfId="0" applyFont="1" applyBorder="1" applyAlignment="1">
      <alignment vertical="center" wrapText="1"/>
    </xf>
    <xf numFmtId="0" fontId="1" fillId="0" borderId="31" xfId="0" applyFont="1" applyBorder="1" applyAlignment="1">
      <alignment horizontal="right" vertical="center" wrapText="1"/>
    </xf>
    <xf numFmtId="172" fontId="1" fillId="0" borderId="31" xfId="49" applyNumberFormat="1" applyFont="1" applyBorder="1" applyAlignment="1">
      <alignment vertical="center" wrapText="1"/>
    </xf>
    <xf numFmtId="0" fontId="0" fillId="0" borderId="13" xfId="0" applyBorder="1" applyAlignment="1">
      <alignment/>
    </xf>
    <xf numFmtId="0" fontId="0" fillId="0" borderId="0" xfId="0" applyBorder="1" applyAlignment="1">
      <alignment/>
    </xf>
    <xf numFmtId="0" fontId="30" fillId="33" borderId="16" xfId="0" applyFont="1" applyFill="1" applyBorder="1" applyAlignment="1">
      <alignment horizontal="center" vertical="center" wrapText="1"/>
    </xf>
    <xf numFmtId="0" fontId="0" fillId="0" borderId="23" xfId="0" applyBorder="1" applyAlignment="1">
      <alignment/>
    </xf>
    <xf numFmtId="44" fontId="1" fillId="0" borderId="28" xfId="52" applyFont="1" applyBorder="1" applyAlignment="1">
      <alignment vertical="center" wrapText="1"/>
    </xf>
    <xf numFmtId="0" fontId="1" fillId="0" borderId="27" xfId="0" applyFont="1" applyBorder="1" applyAlignment="1">
      <alignment horizontal="right" vertical="center" wrapText="1"/>
    </xf>
    <xf numFmtId="172" fontId="1" fillId="0" borderId="0" xfId="49" applyNumberFormat="1" applyFont="1" applyBorder="1" applyAlignment="1">
      <alignment/>
    </xf>
    <xf numFmtId="172" fontId="1" fillId="0" borderId="14" xfId="49" applyNumberFormat="1" applyFont="1" applyBorder="1" applyAlignment="1">
      <alignment/>
    </xf>
    <xf numFmtId="0" fontId="25" fillId="0" borderId="23" xfId="0" applyFont="1" applyBorder="1" applyAlignment="1">
      <alignment horizontal="justify"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28" fillId="0" borderId="13" xfId="0" applyFont="1" applyBorder="1" applyAlignment="1">
      <alignment vertical="center" wrapText="1"/>
    </xf>
    <xf numFmtId="0" fontId="28" fillId="0" borderId="0" xfId="0" applyFont="1" applyBorder="1" applyAlignment="1">
      <alignment vertical="center" wrapText="1"/>
    </xf>
    <xf numFmtId="0" fontId="6" fillId="0" borderId="13"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6" fillId="0" borderId="35" xfId="0" applyFont="1" applyBorder="1" applyAlignment="1">
      <alignment horizontal="justify" vertical="center" wrapText="1"/>
    </xf>
    <xf numFmtId="0" fontId="2" fillId="0" borderId="28" xfId="0" applyFont="1" applyBorder="1" applyAlignment="1">
      <alignment vertical="center" wrapText="1"/>
    </xf>
    <xf numFmtId="0" fontId="5" fillId="0" borderId="36"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37" xfId="0" applyFont="1" applyBorder="1" applyAlignment="1">
      <alignment vertical="center" wrapText="1"/>
    </xf>
    <xf numFmtId="0" fontId="3" fillId="0" borderId="38" xfId="0" applyFont="1" applyBorder="1" applyAlignment="1">
      <alignment horizontal="center" vertical="center" wrapText="1"/>
    </xf>
    <xf numFmtId="44" fontId="1" fillId="0" borderId="37" xfId="52" applyFont="1" applyBorder="1" applyAlignment="1">
      <alignment vertical="center" wrapText="1"/>
    </xf>
    <xf numFmtId="0" fontId="5" fillId="0" borderId="39" xfId="0" applyFont="1" applyBorder="1" applyAlignment="1">
      <alignment horizontal="center" vertical="center" wrapText="1"/>
    </xf>
    <xf numFmtId="0" fontId="2" fillId="0" borderId="40" xfId="0" applyFont="1" applyBorder="1" applyAlignment="1">
      <alignment vertical="center" wrapText="1"/>
    </xf>
    <xf numFmtId="44" fontId="2" fillId="34" borderId="26" xfId="52" applyFont="1" applyFill="1" applyBorder="1" applyAlignment="1">
      <alignment vertical="center" wrapText="1"/>
    </xf>
    <xf numFmtId="0" fontId="2" fillId="0" borderId="35" xfId="0" applyFont="1" applyBorder="1" applyAlignment="1">
      <alignment vertical="center" wrapText="1"/>
    </xf>
    <xf numFmtId="44" fontId="1" fillId="0" borderId="38" xfId="52" applyFont="1" applyBorder="1" applyAlignment="1">
      <alignment vertical="center" wrapText="1"/>
    </xf>
    <xf numFmtId="0" fontId="2" fillId="0" borderId="29" xfId="0" applyFont="1" applyBorder="1" applyAlignment="1">
      <alignment vertical="center" wrapText="1"/>
    </xf>
    <xf numFmtId="0" fontId="0" fillId="0" borderId="41" xfId="0" applyFont="1" applyBorder="1" applyAlignment="1">
      <alignment horizontal="center" vertical="center" wrapText="1"/>
    </xf>
    <xf numFmtId="0" fontId="0" fillId="0" borderId="38" xfId="0" applyFont="1" applyBorder="1" applyAlignment="1">
      <alignment horizontal="center" vertical="center" wrapText="1"/>
    </xf>
    <xf numFmtId="172" fontId="0" fillId="0" borderId="0" xfId="0" applyNumberFormat="1" applyFont="1" applyAlignment="1">
      <alignment vertical="center" wrapText="1"/>
    </xf>
    <xf numFmtId="0" fontId="31" fillId="33" borderId="15" xfId="0" applyFont="1" applyFill="1" applyBorder="1" applyAlignment="1">
      <alignment vertical="center" wrapText="1"/>
    </xf>
    <xf numFmtId="0" fontId="31" fillId="33" borderId="42" xfId="0" applyFont="1" applyFill="1" applyBorder="1" applyAlignment="1">
      <alignment vertical="center" wrapText="1"/>
    </xf>
    <xf numFmtId="0" fontId="31" fillId="33" borderId="42" xfId="0" applyFont="1" applyFill="1" applyBorder="1" applyAlignment="1">
      <alignment horizontal="center" vertical="center" wrapText="1"/>
    </xf>
    <xf numFmtId="0" fontId="31" fillId="33" borderId="16" xfId="0" applyFont="1" applyFill="1" applyBorder="1" applyAlignment="1">
      <alignment vertical="center" wrapText="1"/>
    </xf>
    <xf numFmtId="0" fontId="0" fillId="0" borderId="13" xfId="0" applyBorder="1" applyAlignment="1">
      <alignment vertical="center"/>
    </xf>
    <xf numFmtId="175" fontId="32" fillId="0" borderId="14" xfId="52" applyNumberFormat="1" applyFont="1" applyBorder="1" applyAlignment="1">
      <alignment/>
    </xf>
    <xf numFmtId="0" fontId="33" fillId="0" borderId="28" xfId="0" applyFont="1" applyFill="1" applyBorder="1" applyAlignment="1">
      <alignment horizontal="left" vertical="center" wrapText="1"/>
    </xf>
    <xf numFmtId="0" fontId="33" fillId="0" borderId="37" xfId="0" applyFont="1" applyFill="1" applyBorder="1" applyAlignment="1">
      <alignment horizontal="left" vertical="center"/>
    </xf>
    <xf numFmtId="0" fontId="3" fillId="0" borderId="20" xfId="0" applyFont="1" applyBorder="1" applyAlignment="1">
      <alignment horizontal="justify" vertical="center" wrapText="1"/>
    </xf>
    <xf numFmtId="0" fontId="0" fillId="0" borderId="43" xfId="0" applyFont="1" applyBorder="1" applyAlignment="1">
      <alignment vertical="center" wrapText="1"/>
    </xf>
    <xf numFmtId="0" fontId="3" fillId="0" borderId="33" xfId="0" applyFont="1" applyBorder="1" applyAlignment="1">
      <alignment horizontal="justify"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horizontal="justify" vertical="center" wrapText="1"/>
    </xf>
    <xf numFmtId="0" fontId="2" fillId="0" borderId="30" xfId="0" applyFont="1" applyBorder="1" applyAlignment="1">
      <alignment vertical="center" wrapText="1"/>
    </xf>
    <xf numFmtId="0" fontId="6" fillId="0" borderId="22" xfId="0" applyFont="1" applyBorder="1" applyAlignment="1">
      <alignment horizontal="justify" vertical="center" wrapText="1"/>
    </xf>
    <xf numFmtId="0" fontId="3" fillId="0" borderId="44" xfId="0" applyFont="1" applyBorder="1" applyAlignment="1">
      <alignment horizontal="center" vertical="center" wrapText="1"/>
    </xf>
    <xf numFmtId="172" fontId="1" fillId="0" borderId="31" xfId="49" applyNumberFormat="1" applyFont="1" applyBorder="1" applyAlignment="1">
      <alignment horizontal="right" vertical="center" wrapText="1"/>
    </xf>
    <xf numFmtId="0" fontId="0" fillId="0" borderId="37" xfId="0" applyFont="1" applyBorder="1" applyAlignment="1">
      <alignment horizontal="center" vertical="center" wrapText="1"/>
    </xf>
    <xf numFmtId="172" fontId="1" fillId="0" borderId="39" xfId="49" applyNumberFormat="1" applyFont="1" applyBorder="1" applyAlignment="1">
      <alignment horizontal="right" vertical="center" wrapText="1"/>
    </xf>
    <xf numFmtId="0" fontId="2" fillId="0" borderId="45" xfId="0" applyFont="1" applyBorder="1" applyAlignment="1">
      <alignment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0" xfId="0" applyFont="1" applyBorder="1" applyAlignment="1">
      <alignment vertical="center"/>
    </xf>
    <xf numFmtId="0" fontId="30" fillId="33" borderId="46" xfId="0" applyFont="1" applyFill="1" applyBorder="1" applyAlignment="1">
      <alignment horizontal="center" vertical="center" wrapText="1"/>
    </xf>
    <xf numFmtId="0" fontId="2" fillId="0" borderId="0" xfId="0" applyFont="1" applyBorder="1" applyAlignment="1">
      <alignment vertical="center" wrapText="1"/>
    </xf>
    <xf numFmtId="43" fontId="2" fillId="0" borderId="0" xfId="49" applyFont="1" applyBorder="1" applyAlignment="1">
      <alignment horizontal="center" vertical="center" wrapText="1"/>
    </xf>
    <xf numFmtId="0" fontId="25"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43" fontId="1" fillId="0" borderId="0" xfId="49" applyFont="1" applyBorder="1" applyAlignment="1">
      <alignment horizontal="center" vertical="center" wrapText="1"/>
    </xf>
    <xf numFmtId="43" fontId="1" fillId="0" borderId="0" xfId="49" applyFont="1" applyBorder="1" applyAlignment="1">
      <alignment horizontal="center" vertical="center"/>
    </xf>
    <xf numFmtId="43" fontId="1" fillId="0" borderId="0" xfId="49" applyFont="1" applyBorder="1" applyAlignment="1">
      <alignment vertical="center"/>
    </xf>
    <xf numFmtId="43" fontId="25" fillId="0" borderId="0" xfId="49" applyFont="1" applyBorder="1" applyAlignment="1">
      <alignment vertical="center"/>
    </xf>
    <xf numFmtId="0" fontId="0" fillId="0" borderId="47" xfId="0" applyBorder="1" applyAlignment="1">
      <alignment horizontal="center" vertical="center"/>
    </xf>
    <xf numFmtId="0" fontId="0" fillId="0" borderId="0" xfId="0" applyFill="1" applyBorder="1" applyAlignment="1">
      <alignment vertical="center" wrapText="1"/>
    </xf>
    <xf numFmtId="43" fontId="1" fillId="0" borderId="0" xfId="49" applyFont="1" applyBorder="1" applyAlignment="1">
      <alignment vertical="center" wrapText="1"/>
    </xf>
    <xf numFmtId="44" fontId="1" fillId="0" borderId="32" xfId="52" applyFont="1" applyBorder="1" applyAlignment="1">
      <alignment vertical="center" wrapText="1"/>
    </xf>
    <xf numFmtId="173" fontId="2" fillId="0" borderId="15" xfId="0" applyNumberFormat="1" applyFont="1" applyBorder="1" applyAlignment="1">
      <alignment vertical="center" wrapText="1"/>
    </xf>
    <xf numFmtId="172" fontId="2" fillId="0" borderId="16" xfId="49" applyNumberFormat="1" applyFont="1" applyBorder="1" applyAlignment="1">
      <alignment vertical="center" wrapText="1"/>
    </xf>
    <xf numFmtId="0" fontId="34" fillId="33" borderId="20" xfId="0" applyFont="1" applyFill="1" applyBorder="1" applyAlignment="1">
      <alignment horizontal="center" vertical="center" wrapText="1"/>
    </xf>
    <xf numFmtId="0" fontId="5" fillId="0" borderId="31" xfId="0" applyFont="1" applyBorder="1" applyAlignment="1">
      <alignment horizontal="center" vertical="center" wrapText="1"/>
    </xf>
    <xf numFmtId="0" fontId="2" fillId="0" borderId="32" xfId="0" applyFont="1" applyBorder="1" applyAlignment="1">
      <alignment vertical="center" wrapText="1"/>
    </xf>
    <xf numFmtId="0" fontId="5" fillId="0" borderId="24" xfId="0" applyFont="1" applyBorder="1" applyAlignment="1">
      <alignment horizontal="center" vertical="center" wrapText="1"/>
    </xf>
    <xf numFmtId="0" fontId="0" fillId="0" borderId="32" xfId="0" applyFont="1" applyBorder="1" applyAlignment="1">
      <alignment horizontal="center" vertical="center" wrapText="1"/>
    </xf>
    <xf numFmtId="172" fontId="1" fillId="0" borderId="24" xfId="49" applyNumberFormat="1" applyFont="1" applyBorder="1" applyAlignment="1">
      <alignment horizontal="right" vertical="center" wrapText="1"/>
    </xf>
    <xf numFmtId="0" fontId="3" fillId="0" borderId="37" xfId="0" applyFont="1" applyBorder="1" applyAlignment="1">
      <alignment horizontal="center" vertical="center" wrapText="1"/>
    </xf>
    <xf numFmtId="0" fontId="0" fillId="0" borderId="40" xfId="0" applyFont="1" applyBorder="1" applyAlignment="1">
      <alignment horizontal="center" vertical="center" wrapText="1"/>
    </xf>
    <xf numFmtId="172" fontId="1" fillId="0" borderId="34" xfId="49" applyNumberFormat="1" applyFont="1" applyBorder="1" applyAlignment="1">
      <alignment horizontal="right" vertical="center" wrapText="1"/>
    </xf>
    <xf numFmtId="172" fontId="1" fillId="0" borderId="48" xfId="49" applyNumberFormat="1" applyFont="1" applyBorder="1" applyAlignment="1">
      <alignment horizontal="right" vertical="center" wrapText="1"/>
    </xf>
    <xf numFmtId="9" fontId="31" fillId="33" borderId="16" xfId="57" applyFont="1" applyFill="1" applyBorder="1" applyAlignment="1">
      <alignment vertical="center" wrapText="1"/>
    </xf>
    <xf numFmtId="0" fontId="0" fillId="0" borderId="22" xfId="0" applyBorder="1" applyAlignment="1">
      <alignment vertical="center"/>
    </xf>
    <xf numFmtId="175" fontId="1" fillId="0" borderId="23" xfId="52" applyNumberFormat="1" applyFont="1" applyBorder="1" applyAlignment="1">
      <alignment/>
    </xf>
    <xf numFmtId="175" fontId="32" fillId="0" borderId="24" xfId="52" applyNumberFormat="1" applyFont="1" applyBorder="1" applyAlignment="1">
      <alignment/>
    </xf>
    <xf numFmtId="0" fontId="2" fillId="0" borderId="27" xfId="0" applyFont="1" applyBorder="1" applyAlignment="1">
      <alignment vertical="center" wrapText="1"/>
    </xf>
    <xf numFmtId="0" fontId="3" fillId="0" borderId="31" xfId="0" applyFont="1" applyBorder="1" applyAlignment="1">
      <alignment horizontal="center" vertical="center" wrapText="1"/>
    </xf>
    <xf numFmtId="0" fontId="2" fillId="0" borderId="22" xfId="0" applyFont="1" applyBorder="1" applyAlignment="1">
      <alignment vertical="center" wrapText="1"/>
    </xf>
    <xf numFmtId="0" fontId="3" fillId="0" borderId="24" xfId="0" applyFont="1" applyBorder="1" applyAlignment="1">
      <alignment horizontal="center" vertical="center" wrapText="1"/>
    </xf>
    <xf numFmtId="0" fontId="2" fillId="0" borderId="15" xfId="0" applyFont="1" applyBorder="1" applyAlignment="1">
      <alignment vertical="center" wrapText="1"/>
    </xf>
    <xf numFmtId="0" fontId="3" fillId="0" borderId="16" xfId="0" applyFont="1" applyBorder="1" applyAlignment="1">
      <alignment horizontal="center" vertical="center" wrapText="1"/>
    </xf>
    <xf numFmtId="0" fontId="0" fillId="0" borderId="26" xfId="0" applyFont="1" applyBorder="1" applyAlignment="1">
      <alignment horizontal="center" vertical="center" wrapText="1"/>
    </xf>
    <xf numFmtId="172" fontId="1" fillId="0" borderId="16" xfId="49" applyNumberFormat="1" applyFont="1" applyBorder="1" applyAlignment="1">
      <alignment horizontal="right" vertical="center" wrapText="1"/>
    </xf>
    <xf numFmtId="44" fontId="1" fillId="0" borderId="26" xfId="52" applyFont="1" applyBorder="1" applyAlignment="1">
      <alignment vertical="center" wrapText="1"/>
    </xf>
    <xf numFmtId="0" fontId="2" fillId="34" borderId="42" xfId="0" applyFont="1" applyFill="1" applyBorder="1" applyAlignment="1">
      <alignment vertical="center" wrapText="1"/>
    </xf>
    <xf numFmtId="0" fontId="2" fillId="0" borderId="22" xfId="0" applyFont="1" applyBorder="1" applyAlignment="1">
      <alignment horizontal="center" vertical="center" wrapText="1"/>
    </xf>
    <xf numFmtId="0" fontId="0" fillId="0" borderId="24" xfId="0" applyFont="1" applyBorder="1" applyAlignment="1">
      <alignment horizontal="justify" vertical="center" wrapText="1"/>
    </xf>
    <xf numFmtId="172" fontId="1" fillId="0" borderId="28" xfId="49" applyNumberFormat="1" applyFont="1" applyBorder="1" applyAlignment="1">
      <alignment vertical="center" wrapText="1"/>
    </xf>
    <xf numFmtId="0" fontId="2" fillId="0" borderId="38" xfId="0" applyFont="1" applyBorder="1" applyAlignment="1">
      <alignment vertical="center" wrapText="1"/>
    </xf>
    <xf numFmtId="172" fontId="1" fillId="0" borderId="38" xfId="49" applyNumberFormat="1" applyFont="1" applyBorder="1" applyAlignment="1">
      <alignment vertical="center" wrapText="1"/>
    </xf>
    <xf numFmtId="172" fontId="1" fillId="0" borderId="37" xfId="49" applyNumberFormat="1" applyFont="1" applyBorder="1" applyAlignment="1">
      <alignment vertical="center" wrapText="1"/>
    </xf>
    <xf numFmtId="0" fontId="33" fillId="0" borderId="45" xfId="0" applyFont="1" applyFill="1" applyBorder="1" applyAlignment="1">
      <alignment horizontal="left" vertical="center"/>
    </xf>
    <xf numFmtId="0" fontId="0" fillId="0" borderId="23" xfId="0" applyBorder="1" applyAlignment="1">
      <alignment/>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0" fontId="30" fillId="33" borderId="15" xfId="0" applyFont="1" applyFill="1" applyBorder="1" applyAlignment="1">
      <alignment horizontal="center" vertical="center" wrapText="1"/>
    </xf>
    <xf numFmtId="0" fontId="0" fillId="0" borderId="23" xfId="0" applyBorder="1" applyAlignment="1">
      <alignment/>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172" fontId="17" fillId="0" borderId="39" xfId="49" applyNumberFormat="1" applyFont="1" applyBorder="1" applyAlignment="1">
      <alignment vertical="center" wrapText="1"/>
    </xf>
    <xf numFmtId="0" fontId="2" fillId="0" borderId="37" xfId="0" applyFont="1" applyBorder="1" applyAlignment="1">
      <alignment horizontal="center" vertical="center" wrapText="1"/>
    </xf>
    <xf numFmtId="172" fontId="17" fillId="0" borderId="37" xfId="49" applyNumberFormat="1" applyFont="1" applyBorder="1" applyAlignment="1">
      <alignment vertical="center" wrapText="1"/>
    </xf>
    <xf numFmtId="0" fontId="0" fillId="35" borderId="42" xfId="0" applyFont="1" applyFill="1" applyBorder="1" applyAlignment="1">
      <alignment horizontal="center" vertical="center" wrapText="1"/>
    </xf>
    <xf numFmtId="172" fontId="17" fillId="35" borderId="16" xfId="49" applyNumberFormat="1" applyFont="1" applyFill="1" applyBorder="1" applyAlignment="1">
      <alignment vertical="center" wrapText="1"/>
    </xf>
    <xf numFmtId="172" fontId="15" fillId="35" borderId="26" xfId="49" applyNumberFormat="1" applyFont="1" applyFill="1" applyBorder="1" applyAlignment="1">
      <alignment vertical="center" wrapText="1"/>
    </xf>
    <xf numFmtId="0" fontId="35" fillId="0" borderId="28" xfId="52" applyNumberFormat="1" applyFont="1" applyFill="1" applyBorder="1" applyAlignment="1" applyProtection="1">
      <alignment horizontal="center" vertical="center" wrapText="1"/>
      <protection locked="0"/>
    </xf>
    <xf numFmtId="177" fontId="35" fillId="0" borderId="48" xfId="49" applyNumberFormat="1" applyFont="1" applyFill="1" applyBorder="1" applyAlignment="1" applyProtection="1">
      <alignment horizontal="center" vertical="center" wrapText="1"/>
      <protection locked="0"/>
    </xf>
    <xf numFmtId="0" fontId="35" fillId="0" borderId="37" xfId="52" applyNumberFormat="1" applyFont="1" applyFill="1" applyBorder="1" applyAlignment="1" applyProtection="1">
      <alignment horizontal="center" vertical="center" wrapText="1"/>
      <protection locked="0"/>
    </xf>
    <xf numFmtId="0" fontId="35" fillId="0" borderId="40" xfId="52" applyNumberFormat="1" applyFont="1" applyFill="1" applyBorder="1" applyAlignment="1" applyProtection="1">
      <alignment horizontal="center" vertical="center" wrapText="1"/>
      <protection locked="0"/>
    </xf>
    <xf numFmtId="177" fontId="35" fillId="0" borderId="49" xfId="49" applyNumberFormat="1" applyFont="1" applyFill="1" applyBorder="1" applyAlignment="1" applyProtection="1">
      <alignment horizontal="center" vertical="center" wrapText="1"/>
      <protection locked="0"/>
    </xf>
    <xf numFmtId="0" fontId="35" fillId="0" borderId="45" xfId="52" applyNumberFormat="1" applyFont="1" applyFill="1" applyBorder="1" applyAlignment="1" applyProtection="1">
      <alignment horizontal="center" vertical="center" wrapText="1"/>
      <protection locked="0"/>
    </xf>
    <xf numFmtId="177" fontId="35" fillId="0" borderId="50" xfId="49" applyNumberFormat="1" applyFont="1" applyFill="1" applyBorder="1" applyAlignment="1" applyProtection="1">
      <alignment horizontal="center" vertical="center" wrapText="1"/>
      <protection locked="0"/>
    </xf>
    <xf numFmtId="0" fontId="24" fillId="33" borderId="16" xfId="0" applyFont="1" applyFill="1" applyBorder="1" applyAlignment="1">
      <alignment vertical="center" wrapText="1"/>
    </xf>
    <xf numFmtId="9" fontId="36" fillId="33" borderId="24" xfId="0" applyNumberFormat="1" applyFont="1" applyFill="1" applyBorder="1" applyAlignment="1">
      <alignment vertical="center" wrapText="1"/>
    </xf>
    <xf numFmtId="0" fontId="24" fillId="33" borderId="24" xfId="0" applyFont="1" applyFill="1" applyBorder="1" applyAlignment="1">
      <alignment vertical="center" wrapText="1"/>
    </xf>
    <xf numFmtId="0" fontId="3" fillId="0" borderId="0" xfId="0" applyFont="1" applyAlignment="1">
      <alignment horizontal="justify" vertical="center" wrapText="1"/>
    </xf>
    <xf numFmtId="0" fontId="2" fillId="0" borderId="38" xfId="0" applyFont="1" applyBorder="1" applyAlignment="1">
      <alignment horizontal="center" vertical="center" wrapText="1"/>
    </xf>
    <xf numFmtId="0" fontId="35" fillId="0" borderId="51" xfId="52" applyNumberFormat="1" applyFont="1" applyFill="1" applyBorder="1" applyAlignment="1" applyProtection="1">
      <alignment horizontal="center" vertical="center" wrapText="1"/>
      <protection locked="0"/>
    </xf>
    <xf numFmtId="177" fontId="35" fillId="0" borderId="52" xfId="49" applyNumberFormat="1" applyFont="1" applyFill="1" applyBorder="1" applyAlignment="1" applyProtection="1">
      <alignment horizontal="center" vertical="center" wrapText="1"/>
      <protection locked="0"/>
    </xf>
    <xf numFmtId="172" fontId="17" fillId="0" borderId="38" xfId="49" applyNumberFormat="1" applyFont="1" applyBorder="1" applyAlignment="1">
      <alignment vertical="center" wrapText="1"/>
    </xf>
    <xf numFmtId="172" fontId="17" fillId="0" borderId="36" xfId="49" applyNumberFormat="1" applyFont="1" applyBorder="1" applyAlignment="1">
      <alignment vertical="center" wrapText="1"/>
    </xf>
    <xf numFmtId="0" fontId="2" fillId="0" borderId="28" xfId="0" applyFont="1" applyBorder="1" applyAlignment="1">
      <alignment horizontal="center" vertical="center" wrapText="1"/>
    </xf>
    <xf numFmtId="177" fontId="35" fillId="0" borderId="53" xfId="49" applyNumberFormat="1" applyFont="1" applyFill="1" applyBorder="1" applyAlignment="1" applyProtection="1">
      <alignment horizontal="center" vertical="center" wrapText="1"/>
      <protection locked="0"/>
    </xf>
    <xf numFmtId="172" fontId="17" fillId="0" borderId="28" xfId="49" applyNumberFormat="1" applyFont="1" applyBorder="1" applyAlignment="1">
      <alignment vertical="center" wrapText="1"/>
    </xf>
    <xf numFmtId="172" fontId="17" fillId="0" borderId="31" xfId="49" applyNumberFormat="1" applyFont="1" applyBorder="1" applyAlignment="1">
      <alignment vertical="center" wrapText="1"/>
    </xf>
    <xf numFmtId="0" fontId="2" fillId="0" borderId="45" xfId="0" applyFont="1" applyBorder="1" applyAlignment="1">
      <alignment horizontal="center" vertical="center" wrapText="1"/>
    </xf>
    <xf numFmtId="172" fontId="17" fillId="0" borderId="45" xfId="49" applyNumberFormat="1" applyFont="1" applyBorder="1" applyAlignment="1">
      <alignment vertical="center" wrapText="1"/>
    </xf>
    <xf numFmtId="172" fontId="17" fillId="0" borderId="54" xfId="49" applyNumberFormat="1" applyFont="1" applyBorder="1" applyAlignment="1">
      <alignment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23" xfId="0" applyBorder="1" applyAlignment="1">
      <alignment/>
    </xf>
    <xf numFmtId="0" fontId="2" fillId="0" borderId="14"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37" fillId="33" borderId="42" xfId="0" applyFont="1" applyFill="1" applyBorder="1" applyAlignment="1">
      <alignment vertical="center" wrapText="1"/>
    </xf>
    <xf numFmtId="172" fontId="2" fillId="34" borderId="16" xfId="49" applyNumberFormat="1" applyFont="1" applyFill="1" applyBorder="1" applyAlignment="1">
      <alignment vertical="center" wrapText="1"/>
    </xf>
    <xf numFmtId="0" fontId="2" fillId="0" borderId="43" xfId="0" applyFont="1" applyBorder="1" applyAlignment="1">
      <alignment vertical="center" wrapText="1"/>
    </xf>
    <xf numFmtId="0" fontId="3" fillId="0" borderId="34" xfId="0" applyFont="1" applyBorder="1" applyAlignment="1">
      <alignment horizontal="center" vertical="center" wrapText="1"/>
    </xf>
    <xf numFmtId="172" fontId="1" fillId="0" borderId="40" xfId="49" applyNumberFormat="1" applyFont="1" applyBorder="1" applyAlignment="1">
      <alignment vertical="center" wrapText="1"/>
    </xf>
    <xf numFmtId="0" fontId="13" fillId="33" borderId="15" xfId="0" applyFont="1" applyFill="1" applyBorder="1" applyAlignment="1">
      <alignment vertical="center" wrapText="1"/>
    </xf>
    <xf numFmtId="0" fontId="13" fillId="33" borderId="42" xfId="0" applyFont="1" applyFill="1" applyBorder="1" applyAlignment="1">
      <alignment vertical="center" wrapText="1"/>
    </xf>
    <xf numFmtId="0" fontId="13" fillId="33" borderId="42" xfId="0" applyFont="1" applyFill="1" applyBorder="1" applyAlignment="1">
      <alignment horizontal="center" vertical="center" wrapText="1"/>
    </xf>
    <xf numFmtId="9" fontId="13" fillId="33" borderId="16" xfId="57" applyFont="1" applyFill="1" applyBorder="1" applyAlignment="1">
      <alignment vertical="center" wrapText="1"/>
    </xf>
    <xf numFmtId="0" fontId="2" fillId="0" borderId="13" xfId="0" applyFont="1" applyBorder="1" applyAlignment="1">
      <alignment vertical="center" wrapText="1"/>
    </xf>
    <xf numFmtId="0" fontId="5" fillId="0" borderId="0" xfId="0" applyFont="1" applyBorder="1" applyAlignment="1">
      <alignment horizontal="justify" vertical="center" wrapText="1"/>
    </xf>
    <xf numFmtId="172" fontId="1" fillId="0" borderId="0" xfId="49" applyNumberFormat="1" applyFont="1" applyBorder="1" applyAlignment="1">
      <alignment horizontal="right" vertical="center" wrapText="1"/>
    </xf>
    <xf numFmtId="44" fontId="1" fillId="0" borderId="14" xfId="52" applyFont="1" applyBorder="1" applyAlignment="1">
      <alignment vertical="center" wrapText="1"/>
    </xf>
    <xf numFmtId="175" fontId="1" fillId="0" borderId="0" xfId="52" applyNumberFormat="1" applyFont="1" applyBorder="1" applyAlignment="1">
      <alignment/>
    </xf>
    <xf numFmtId="0" fontId="0" fillId="0" borderId="23" xfId="0" applyBorder="1" applyAlignment="1">
      <alignment/>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0" fontId="17" fillId="33" borderId="16" xfId="0" applyFont="1" applyFill="1" applyBorder="1" applyAlignment="1">
      <alignment vertical="center" wrapText="1"/>
    </xf>
    <xf numFmtId="9" fontId="38" fillId="33" borderId="24" xfId="0" applyNumberFormat="1" applyFont="1" applyFill="1" applyBorder="1" applyAlignment="1">
      <alignment vertical="center" wrapText="1"/>
    </xf>
    <xf numFmtId="0" fontId="17" fillId="33" borderId="24" xfId="0" applyFont="1" applyFill="1" applyBorder="1" applyAlignment="1">
      <alignment vertical="center" wrapText="1"/>
    </xf>
    <xf numFmtId="0" fontId="15" fillId="33" borderId="25"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21" xfId="0" applyFont="1" applyFill="1" applyBorder="1" applyAlignment="1">
      <alignment vertical="center" wrapText="1"/>
    </xf>
    <xf numFmtId="0" fontId="39" fillId="33" borderId="20" xfId="0" applyFont="1" applyFill="1" applyBorder="1" applyAlignment="1">
      <alignment horizontal="center" vertical="center" wrapText="1"/>
    </xf>
    <xf numFmtId="172" fontId="15" fillId="33" borderId="25" xfId="49" applyNumberFormat="1" applyFont="1" applyFill="1" applyBorder="1" applyAlignment="1">
      <alignment horizontal="center" vertical="center" wrapText="1"/>
    </xf>
    <xf numFmtId="172" fontId="15" fillId="33" borderId="21" xfId="49" applyNumberFormat="1" applyFont="1" applyFill="1" applyBorder="1" applyAlignment="1">
      <alignment horizontal="center" vertical="center" wrapText="1"/>
    </xf>
    <xf numFmtId="0" fontId="0" fillId="0" borderId="23" xfId="0" applyBorder="1" applyAlignment="1">
      <alignment/>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23" xfId="0" applyBorder="1" applyAlignment="1">
      <alignment/>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172" fontId="25" fillId="34" borderId="15" xfId="49" applyNumberFormat="1" applyFont="1" applyFill="1" applyBorder="1" applyAlignment="1">
      <alignment horizontal="right" vertical="center" wrapText="1"/>
    </xf>
    <xf numFmtId="172" fontId="25" fillId="34" borderId="16" xfId="49" applyNumberFormat="1" applyFont="1" applyFill="1" applyBorder="1" applyAlignment="1">
      <alignment horizontal="right" vertical="center" wrapText="1"/>
    </xf>
    <xf numFmtId="172" fontId="1" fillId="0" borderId="41" xfId="49" applyNumberFormat="1" applyFont="1" applyBorder="1" applyAlignment="1">
      <alignment vertical="center" wrapText="1"/>
    </xf>
    <xf numFmtId="0" fontId="0" fillId="0" borderId="55"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172" fontId="1" fillId="0" borderId="31" xfId="49" applyNumberFormat="1" applyFont="1" applyBorder="1" applyAlignment="1">
      <alignment vertical="center" wrapText="1"/>
    </xf>
    <xf numFmtId="172" fontId="1" fillId="0" borderId="39" xfId="49" applyNumberFormat="1" applyFont="1" applyBorder="1" applyAlignment="1">
      <alignment vertical="center" wrapText="1"/>
    </xf>
    <xf numFmtId="172" fontId="1" fillId="0" borderId="56" xfId="49" applyNumberFormat="1" applyFont="1" applyBorder="1" applyAlignment="1">
      <alignment vertical="center" wrapText="1"/>
    </xf>
    <xf numFmtId="172" fontId="1" fillId="0" borderId="57" xfId="49" applyNumberFormat="1" applyFont="1" applyBorder="1" applyAlignment="1">
      <alignment vertical="center" wrapText="1"/>
    </xf>
    <xf numFmtId="0" fontId="3" fillId="0" borderId="58" xfId="0" applyFont="1" applyBorder="1" applyAlignment="1">
      <alignment horizontal="center" vertical="center" wrapText="1"/>
    </xf>
    <xf numFmtId="172" fontId="1" fillId="0" borderId="54" xfId="49" applyNumberFormat="1" applyFont="1" applyBorder="1" applyAlignment="1">
      <alignment vertical="center" wrapText="1"/>
    </xf>
    <xf numFmtId="172" fontId="1" fillId="0" borderId="59" xfId="49" applyNumberFormat="1" applyFont="1" applyBorder="1" applyAlignment="1">
      <alignment vertical="center" wrapText="1"/>
    </xf>
    <xf numFmtId="172" fontId="1" fillId="0" borderId="60" xfId="49" applyNumberFormat="1" applyFont="1" applyBorder="1" applyAlignment="1">
      <alignment vertical="center" wrapText="1"/>
    </xf>
    <xf numFmtId="172" fontId="1" fillId="0" borderId="61" xfId="49" applyNumberFormat="1" applyFont="1" applyBorder="1" applyAlignment="1">
      <alignment vertical="center" wrapText="1"/>
    </xf>
    <xf numFmtId="172" fontId="1" fillId="0" borderId="62" xfId="49" applyNumberFormat="1" applyFont="1" applyBorder="1" applyAlignment="1">
      <alignment vertical="center" wrapText="1"/>
    </xf>
    <xf numFmtId="0" fontId="0" fillId="0" borderId="53" xfId="0" applyFont="1" applyBorder="1" applyAlignment="1">
      <alignment horizontal="center" vertical="center" wrapText="1"/>
    </xf>
    <xf numFmtId="0" fontId="0" fillId="0" borderId="50" xfId="0" applyFont="1" applyBorder="1" applyAlignment="1">
      <alignment horizontal="center" vertical="center" wrapText="1"/>
    </xf>
    <xf numFmtId="176" fontId="0" fillId="0" borderId="0" xfId="0" applyNumberFormat="1" applyFont="1" applyAlignment="1">
      <alignment vertical="center" wrapText="1"/>
    </xf>
    <xf numFmtId="0" fontId="33" fillId="0" borderId="40" xfId="0" applyFont="1" applyFill="1" applyBorder="1" applyAlignment="1">
      <alignment horizontal="left" vertical="center"/>
    </xf>
    <xf numFmtId="0" fontId="33" fillId="0" borderId="28" xfId="0" applyFont="1" applyFill="1" applyBorder="1" applyAlignment="1">
      <alignment horizontal="left"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0" xfId="0" applyFont="1" applyAlignment="1">
      <alignment vertical="center" wrapText="1"/>
    </xf>
    <xf numFmtId="173" fontId="38" fillId="0" borderId="15" xfId="0" applyNumberFormat="1" applyFont="1" applyBorder="1" applyAlignment="1">
      <alignment vertical="center" wrapText="1"/>
    </xf>
    <xf numFmtId="172" fontId="38" fillId="0" borderId="16" xfId="49" applyNumberFormat="1" applyFont="1" applyBorder="1" applyAlignment="1">
      <alignment vertical="center" wrapText="1"/>
    </xf>
    <xf numFmtId="0" fontId="40" fillId="0" borderId="13" xfId="0" applyFont="1" applyBorder="1" applyAlignment="1">
      <alignment vertical="center" wrapText="1"/>
    </xf>
    <xf numFmtId="0" fontId="40" fillId="0" borderId="0" xfId="0" applyFont="1" applyBorder="1" applyAlignment="1">
      <alignment vertical="center" wrapText="1"/>
    </xf>
    <xf numFmtId="0" fontId="17" fillId="0" borderId="0" xfId="0" applyFont="1" applyBorder="1" applyAlignment="1">
      <alignment vertical="center" wrapText="1"/>
    </xf>
    <xf numFmtId="0" fontId="17" fillId="0" borderId="14" xfId="0" applyFont="1" applyBorder="1" applyAlignment="1">
      <alignment vertical="center" wrapText="1"/>
    </xf>
    <xf numFmtId="0" fontId="17" fillId="0" borderId="13" xfId="0" applyFont="1" applyBorder="1" applyAlignment="1">
      <alignment vertical="center" wrapText="1"/>
    </xf>
    <xf numFmtId="0" fontId="39" fillId="0" borderId="0" xfId="0" applyFont="1" applyBorder="1" applyAlignment="1">
      <alignment horizontal="justify"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4" xfId="0" applyFont="1" applyBorder="1" applyAlignment="1">
      <alignment horizontal="center"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8" fillId="0" borderId="0"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35" xfId="0" applyFont="1" applyBorder="1" applyAlignment="1">
      <alignment horizontal="justify" vertical="center" wrapText="1"/>
    </xf>
    <xf numFmtId="0" fontId="15" fillId="0" borderId="13" xfId="0" applyFont="1" applyBorder="1" applyAlignment="1">
      <alignment horizontal="center" vertical="center" wrapText="1"/>
    </xf>
    <xf numFmtId="0" fontId="15" fillId="0" borderId="35" xfId="0" applyFont="1" applyBorder="1" applyAlignment="1">
      <alignment vertical="center" wrapText="1"/>
    </xf>
    <xf numFmtId="0" fontId="15" fillId="0" borderId="29" xfId="0" applyFont="1" applyBorder="1" applyAlignment="1">
      <alignment vertical="center" wrapText="1"/>
    </xf>
    <xf numFmtId="0" fontId="17" fillId="0" borderId="13" xfId="0" applyFont="1" applyBorder="1" applyAlignment="1">
      <alignment vertical="center"/>
    </xf>
    <xf numFmtId="0" fontId="17" fillId="0" borderId="0" xfId="0" applyFont="1" applyBorder="1" applyAlignment="1">
      <alignment/>
    </xf>
    <xf numFmtId="175" fontId="17" fillId="0" borderId="0" xfId="52" applyNumberFormat="1" applyFont="1" applyBorder="1" applyAlignment="1">
      <alignment/>
    </xf>
    <xf numFmtId="175" fontId="42" fillId="0" borderId="14" xfId="52" applyNumberFormat="1" applyFont="1" applyBorder="1" applyAlignment="1">
      <alignment/>
    </xf>
    <xf numFmtId="0" fontId="11" fillId="0" borderId="28" xfId="0" applyFont="1" applyFill="1" applyBorder="1" applyAlignment="1">
      <alignment horizontal="left" vertical="center" wrapText="1"/>
    </xf>
    <xf numFmtId="0" fontId="11" fillId="0" borderId="37" xfId="0" applyFont="1" applyFill="1" applyBorder="1" applyAlignment="1">
      <alignment horizontal="left" vertical="center"/>
    </xf>
    <xf numFmtId="0" fontId="18" fillId="0" borderId="20" xfId="0" applyFont="1" applyBorder="1" applyAlignment="1">
      <alignment horizontal="justify" vertical="center" wrapText="1"/>
    </xf>
    <xf numFmtId="0" fontId="17" fillId="0" borderId="43" xfId="0" applyFont="1" applyBorder="1" applyAlignment="1">
      <alignment vertical="center" wrapText="1"/>
    </xf>
    <xf numFmtId="0" fontId="18" fillId="0" borderId="33" xfId="0" applyFont="1" applyBorder="1" applyAlignment="1">
      <alignment horizontal="justify" vertical="center" wrapText="1"/>
    </xf>
    <xf numFmtId="0" fontId="17" fillId="0" borderId="33" xfId="0" applyFont="1" applyBorder="1" applyAlignment="1">
      <alignment vertical="center" wrapText="1"/>
    </xf>
    <xf numFmtId="0" fontId="17" fillId="0" borderId="34" xfId="0" applyFont="1" applyBorder="1" applyAlignment="1">
      <alignment vertical="center" wrapText="1"/>
    </xf>
    <xf numFmtId="0" fontId="17" fillId="0" borderId="22" xfId="0" applyFont="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30" xfId="0" applyFont="1" applyBorder="1" applyAlignment="1">
      <alignment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172" fontId="1" fillId="0" borderId="0" xfId="49" applyNumberFormat="1" applyFont="1" applyAlignment="1">
      <alignment vertical="center" wrapText="1"/>
    </xf>
    <xf numFmtId="0" fontId="13" fillId="33" borderId="42" xfId="0" applyFont="1" applyFill="1" applyBorder="1" applyAlignment="1">
      <alignment horizontal="left" vertical="center" wrapText="1"/>
    </xf>
    <xf numFmtId="172" fontId="1" fillId="0" borderId="53" xfId="49" applyNumberFormat="1" applyFont="1" applyBorder="1" applyAlignment="1">
      <alignment horizontal="right" vertical="center" wrapText="1"/>
    </xf>
    <xf numFmtId="0" fontId="0" fillId="0" borderId="45" xfId="0" applyFont="1" applyBorder="1" applyAlignment="1">
      <alignment horizontal="center" vertical="center" wrapText="1"/>
    </xf>
    <xf numFmtId="172" fontId="1" fillId="0" borderId="50" xfId="49" applyNumberFormat="1" applyFont="1" applyBorder="1" applyAlignment="1">
      <alignment horizontal="right" vertical="center" wrapText="1"/>
    </xf>
    <xf numFmtId="0" fontId="0" fillId="0" borderId="23" xfId="0" applyBorder="1" applyAlignment="1">
      <alignment/>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39" fillId="33" borderId="16"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34" fillId="33" borderId="26" xfId="0" applyFont="1" applyFill="1" applyBorder="1" applyAlignment="1">
      <alignment horizontal="center" vertical="center" wrapText="1"/>
    </xf>
    <xf numFmtId="0" fontId="34" fillId="33" borderId="16" xfId="0" applyFont="1" applyFill="1" applyBorder="1" applyAlignment="1">
      <alignment horizontal="center" vertical="center" wrapText="1"/>
    </xf>
    <xf numFmtId="0" fontId="36" fillId="33" borderId="53" xfId="0" applyFont="1" applyFill="1" applyBorder="1" applyAlignment="1">
      <alignment/>
    </xf>
    <xf numFmtId="2" fontId="36" fillId="33" borderId="56" xfId="0" applyNumberFormat="1" applyFont="1" applyFill="1" applyBorder="1" applyAlignment="1">
      <alignment horizontal="center"/>
    </xf>
    <xf numFmtId="179" fontId="36" fillId="33" borderId="56" xfId="0" applyNumberFormat="1" applyFont="1" applyFill="1" applyBorder="1" applyAlignment="1">
      <alignment horizontal="center"/>
    </xf>
    <xf numFmtId="179" fontId="36" fillId="33" borderId="61" xfId="0" applyNumberFormat="1" applyFont="1" applyFill="1" applyBorder="1" applyAlignment="1">
      <alignment/>
    </xf>
    <xf numFmtId="9" fontId="36" fillId="33" borderId="48" xfId="0" applyNumberFormat="1" applyFont="1" applyFill="1" applyBorder="1" applyAlignment="1">
      <alignment/>
    </xf>
    <xf numFmtId="2" fontId="36" fillId="33" borderId="41" xfId="0" applyNumberFormat="1" applyFont="1" applyFill="1" applyBorder="1" applyAlignment="1">
      <alignment horizontal="center"/>
    </xf>
    <xf numFmtId="179" fontId="36" fillId="33" borderId="41" xfId="0" applyNumberFormat="1" applyFont="1" applyFill="1" applyBorder="1" applyAlignment="1">
      <alignment horizontal="center"/>
    </xf>
    <xf numFmtId="179" fontId="36" fillId="33" borderId="62" xfId="0" applyNumberFormat="1" applyFont="1" applyFill="1" applyBorder="1" applyAlignment="1">
      <alignment/>
    </xf>
    <xf numFmtId="0" fontId="36" fillId="33" borderId="50" xfId="0" applyFont="1" applyFill="1" applyBorder="1" applyAlignment="1">
      <alignment/>
    </xf>
    <xf numFmtId="2" fontId="36" fillId="33" borderId="57" xfId="0" applyNumberFormat="1" applyFont="1" applyFill="1" applyBorder="1" applyAlignment="1">
      <alignment horizontal="center"/>
    </xf>
    <xf numFmtId="179" fontId="36" fillId="33" borderId="57" xfId="0" applyNumberFormat="1" applyFont="1" applyFill="1" applyBorder="1" applyAlignment="1">
      <alignment horizontal="center"/>
    </xf>
    <xf numFmtId="179" fontId="36" fillId="33" borderId="63" xfId="0" applyNumberFormat="1" applyFont="1" applyFill="1" applyBorder="1" applyAlignment="1">
      <alignment/>
    </xf>
    <xf numFmtId="178" fontId="43" fillId="0" borderId="41" xfId="0" applyNumberFormat="1" applyFont="1" applyFill="1" applyBorder="1" applyAlignment="1">
      <alignment horizontal="center" vertical="center" wrapText="1"/>
    </xf>
    <xf numFmtId="2" fontId="43" fillId="0" borderId="41" xfId="0" applyNumberFormat="1" applyFont="1" applyFill="1" applyBorder="1" applyAlignment="1">
      <alignment horizontal="center" vertical="center" wrapText="1"/>
    </xf>
    <xf numFmtId="37" fontId="0" fillId="0" borderId="64" xfId="0" applyNumberFormat="1" applyFont="1" applyBorder="1" applyAlignment="1">
      <alignment horizontal="center" vertical="center"/>
    </xf>
    <xf numFmtId="178" fontId="43" fillId="0" borderId="56" xfId="0" applyNumberFormat="1" applyFont="1" applyFill="1" applyBorder="1" applyAlignment="1">
      <alignment horizontal="center" vertical="center" wrapText="1"/>
    </xf>
    <xf numFmtId="2" fontId="43" fillId="0" borderId="56" xfId="0" applyNumberFormat="1" applyFont="1" applyFill="1" applyBorder="1" applyAlignment="1">
      <alignment horizontal="center" vertical="center" wrapText="1"/>
    </xf>
    <xf numFmtId="178" fontId="43" fillId="0" borderId="61" xfId="0" applyNumberFormat="1" applyFont="1" applyFill="1" applyBorder="1" applyAlignment="1">
      <alignment horizontal="center" vertical="center" wrapText="1"/>
    </xf>
    <xf numFmtId="37" fontId="0" fillId="0" borderId="65" xfId="0" applyNumberFormat="1" applyFont="1" applyBorder="1" applyAlignment="1">
      <alignment horizontal="center" vertical="center"/>
    </xf>
    <xf numFmtId="178" fontId="43" fillId="0" borderId="62" xfId="0" applyNumberFormat="1" applyFont="1" applyFill="1" applyBorder="1" applyAlignment="1">
      <alignment horizontal="center" vertical="center" wrapText="1"/>
    </xf>
    <xf numFmtId="37" fontId="0" fillId="0" borderId="66" xfId="0" applyNumberFormat="1" applyFont="1" applyBorder="1" applyAlignment="1">
      <alignment horizontal="center" vertical="center"/>
    </xf>
    <xf numFmtId="178" fontId="43" fillId="0" borderId="57" xfId="0" applyNumberFormat="1" applyFont="1" applyFill="1" applyBorder="1" applyAlignment="1">
      <alignment horizontal="center" vertical="center" wrapText="1"/>
    </xf>
    <xf numFmtId="2" fontId="43" fillId="0" borderId="57" xfId="0" applyNumberFormat="1" applyFont="1" applyFill="1" applyBorder="1" applyAlignment="1">
      <alignment horizontal="center" vertical="center" wrapText="1"/>
    </xf>
    <xf numFmtId="178" fontId="43" fillId="0" borderId="63" xfId="0" applyNumberFormat="1" applyFont="1" applyFill="1" applyBorder="1" applyAlignment="1">
      <alignment horizontal="center" vertical="center" wrapText="1"/>
    </xf>
    <xf numFmtId="9" fontId="38" fillId="33" borderId="48" xfId="0" applyNumberFormat="1" applyFont="1" applyFill="1" applyBorder="1" applyAlignment="1">
      <alignment/>
    </xf>
    <xf numFmtId="2" fontId="38" fillId="33" borderId="41" xfId="0" applyNumberFormat="1" applyFont="1" applyFill="1" applyBorder="1" applyAlignment="1">
      <alignment horizontal="center"/>
    </xf>
    <xf numFmtId="179" fontId="38" fillId="33" borderId="41" xfId="0" applyNumberFormat="1" applyFont="1" applyFill="1" applyBorder="1" applyAlignment="1">
      <alignment horizontal="center"/>
    </xf>
    <xf numFmtId="0" fontId="2" fillId="0" borderId="14" xfId="0" applyFont="1" applyBorder="1" applyAlignment="1">
      <alignment vertical="center" wrapText="1"/>
    </xf>
    <xf numFmtId="37" fontId="0" fillId="0" borderId="67" xfId="0" applyNumberFormat="1" applyFont="1" applyBorder="1" applyAlignment="1">
      <alignment horizontal="center" vertical="center"/>
    </xf>
    <xf numFmtId="178" fontId="0" fillId="0" borderId="65" xfId="0" applyNumberFormat="1" applyFont="1" applyBorder="1" applyAlignment="1">
      <alignment horizontal="left" vertical="center" wrapText="1"/>
    </xf>
    <xf numFmtId="37" fontId="0" fillId="0" borderId="65" xfId="0" applyNumberFormat="1" applyBorder="1" applyAlignment="1">
      <alignment horizontal="center" vertical="center"/>
    </xf>
    <xf numFmtId="178" fontId="0" fillId="0" borderId="65" xfId="0" applyNumberFormat="1" applyBorder="1" applyAlignment="1">
      <alignment horizontal="left" vertical="center" wrapText="1"/>
    </xf>
    <xf numFmtId="178" fontId="0" fillId="0" borderId="68" xfId="0" applyNumberFormat="1" applyBorder="1" applyAlignment="1">
      <alignment horizontal="left" vertical="center" wrapText="1"/>
    </xf>
    <xf numFmtId="178" fontId="0" fillId="0" borderId="67" xfId="0" applyNumberFormat="1" applyBorder="1" applyAlignment="1">
      <alignment horizontal="center" vertical="center"/>
    </xf>
    <xf numFmtId="178" fontId="0" fillId="0" borderId="65" xfId="0" applyNumberFormat="1" applyBorder="1" applyAlignment="1">
      <alignment horizontal="center" vertical="center"/>
    </xf>
    <xf numFmtId="178" fontId="0" fillId="0" borderId="66" xfId="0" applyNumberFormat="1" applyBorder="1" applyAlignment="1">
      <alignment horizontal="center" vertical="center"/>
    </xf>
    <xf numFmtId="37" fontId="2" fillId="35" borderId="25" xfId="0" applyNumberFormat="1" applyFont="1" applyFill="1" applyBorder="1" applyAlignment="1">
      <alignment horizontal="center" vertical="center"/>
    </xf>
    <xf numFmtId="0" fontId="38" fillId="33" borderId="69" xfId="0" applyFont="1" applyFill="1" applyBorder="1" applyAlignment="1">
      <alignment/>
    </xf>
    <xf numFmtId="2" fontId="38" fillId="33" borderId="55" xfId="0" applyNumberFormat="1" applyFont="1" applyFill="1" applyBorder="1" applyAlignment="1">
      <alignment horizontal="center"/>
    </xf>
    <xf numFmtId="179" fontId="38" fillId="33" borderId="55" xfId="0" applyNumberFormat="1" applyFont="1" applyFill="1" applyBorder="1" applyAlignment="1">
      <alignment horizontal="center"/>
    </xf>
    <xf numFmtId="37" fontId="0" fillId="0" borderId="70" xfId="0" applyNumberFormat="1" applyFont="1" applyBorder="1" applyAlignment="1">
      <alignment horizontal="center" vertical="center"/>
    </xf>
    <xf numFmtId="37" fontId="2" fillId="35" borderId="71" xfId="0" applyNumberFormat="1" applyFont="1" applyFill="1" applyBorder="1" applyAlignment="1">
      <alignment horizontal="center" vertical="center"/>
    </xf>
    <xf numFmtId="37" fontId="0" fillId="0" borderId="68" xfId="0" applyNumberFormat="1" applyFont="1" applyBorder="1" applyAlignment="1">
      <alignment horizontal="center" vertical="center"/>
    </xf>
    <xf numFmtId="37" fontId="0" fillId="0" borderId="68" xfId="0" applyNumberFormat="1" applyBorder="1" applyAlignment="1">
      <alignment horizontal="center" vertical="center"/>
    </xf>
    <xf numFmtId="37" fontId="0" fillId="0" borderId="67" xfId="0" applyNumberFormat="1" applyBorder="1" applyAlignment="1">
      <alignment horizontal="center" vertical="center"/>
    </xf>
    <xf numFmtId="172" fontId="3" fillId="0" borderId="63" xfId="49" applyNumberFormat="1" applyFont="1" applyBorder="1" applyAlignment="1">
      <alignment horizontal="center" vertical="center" wrapText="1"/>
    </xf>
    <xf numFmtId="172" fontId="38" fillId="33" borderId="47" xfId="49" applyNumberFormat="1" applyFont="1" applyFill="1" applyBorder="1" applyAlignment="1">
      <alignment/>
    </xf>
    <xf numFmtId="172" fontId="38" fillId="33" borderId="62" xfId="49" applyNumberFormat="1" applyFont="1" applyFill="1" applyBorder="1" applyAlignment="1">
      <alignment/>
    </xf>
    <xf numFmtId="172" fontId="3" fillId="0" borderId="72" xfId="49" applyNumberFormat="1" applyFont="1" applyFill="1" applyBorder="1" applyAlignment="1">
      <alignment horizontal="center" vertical="center" wrapText="1"/>
    </xf>
    <xf numFmtId="172" fontId="3" fillId="0" borderId="72" xfId="49" applyNumberFormat="1" applyFont="1" applyBorder="1" applyAlignment="1">
      <alignment horizontal="center" vertical="center" wrapText="1"/>
    </xf>
    <xf numFmtId="172" fontId="3" fillId="0" borderId="73" xfId="49" applyNumberFormat="1" applyFont="1" applyFill="1" applyBorder="1" applyAlignment="1">
      <alignment horizontal="center" vertical="center" wrapText="1"/>
    </xf>
    <xf numFmtId="172" fontId="3" fillId="0" borderId="55" xfId="49" applyNumberFormat="1" applyFont="1" applyFill="1" applyBorder="1" applyAlignment="1">
      <alignment horizontal="center" vertical="center" wrapText="1"/>
    </xf>
    <xf numFmtId="172" fontId="3" fillId="0" borderId="55" xfId="49" applyNumberFormat="1" applyFont="1" applyBorder="1" applyAlignment="1">
      <alignment horizontal="center" vertical="center" wrapText="1"/>
    </xf>
    <xf numFmtId="172" fontId="3" fillId="0" borderId="47" xfId="49" applyNumberFormat="1" applyFont="1" applyFill="1" applyBorder="1" applyAlignment="1">
      <alignment horizontal="center" vertical="center" wrapText="1"/>
    </xf>
    <xf numFmtId="172" fontId="3" fillId="0" borderId="41" xfId="49" applyNumberFormat="1" applyFont="1" applyFill="1" applyBorder="1" applyAlignment="1">
      <alignment horizontal="center" vertical="center" wrapText="1"/>
    </xf>
    <xf numFmtId="172" fontId="3" fillId="0" borderId="41" xfId="49" applyNumberFormat="1" applyFont="1" applyBorder="1" applyAlignment="1">
      <alignment horizontal="center" vertical="center" wrapText="1"/>
    </xf>
    <xf numFmtId="172" fontId="3" fillId="0" borderId="62" xfId="49" applyNumberFormat="1" applyFont="1" applyFill="1" applyBorder="1" applyAlignment="1">
      <alignment horizontal="center" vertical="center" wrapText="1"/>
    </xf>
    <xf numFmtId="172" fontId="3" fillId="0" borderId="41" xfId="49" applyNumberFormat="1" applyFont="1" applyBorder="1" applyAlignment="1">
      <alignment horizontal="center" vertical="center"/>
    </xf>
    <xf numFmtId="172" fontId="3" fillId="0" borderId="74" xfId="49" applyNumberFormat="1" applyFont="1" applyBorder="1" applyAlignment="1">
      <alignment horizontal="center" vertical="center" wrapText="1"/>
    </xf>
    <xf numFmtId="172" fontId="3" fillId="0" borderId="75" xfId="49" applyNumberFormat="1" applyFont="1" applyBorder="1" applyAlignment="1">
      <alignment horizontal="center" vertical="center" wrapText="1"/>
    </xf>
    <xf numFmtId="172" fontId="3" fillId="0" borderId="74" xfId="49" applyNumberFormat="1" applyFont="1" applyBorder="1" applyAlignment="1">
      <alignment horizontal="center" vertical="center"/>
    </xf>
    <xf numFmtId="172" fontId="3" fillId="0" borderId="74" xfId="49" applyNumberFormat="1" applyFont="1" applyBorder="1" applyAlignment="1">
      <alignment horizontal="right" vertical="center"/>
    </xf>
    <xf numFmtId="172" fontId="3" fillId="0" borderId="75" xfId="49" applyNumberFormat="1" applyFont="1" applyBorder="1" applyAlignment="1">
      <alignment horizontal="right" vertical="center"/>
    </xf>
    <xf numFmtId="172" fontId="3" fillId="0" borderId="74" xfId="49" applyNumberFormat="1" applyFont="1" applyFill="1" applyBorder="1" applyAlignment="1">
      <alignment horizontal="center" vertical="center" wrapText="1"/>
    </xf>
    <xf numFmtId="172" fontId="3" fillId="0" borderId="75" xfId="49" applyNumberFormat="1" applyFont="1" applyFill="1" applyBorder="1" applyAlignment="1">
      <alignment horizontal="center" vertical="center" wrapText="1"/>
    </xf>
    <xf numFmtId="172" fontId="3" fillId="0" borderId="62" xfId="49" applyNumberFormat="1" applyFont="1" applyBorder="1" applyAlignment="1">
      <alignment horizontal="center" vertical="center" wrapText="1"/>
    </xf>
    <xf numFmtId="172" fontId="3" fillId="0" borderId="57" xfId="49" applyNumberFormat="1" applyFont="1" applyBorder="1" applyAlignment="1">
      <alignment horizontal="center" vertical="center" wrapText="1"/>
    </xf>
    <xf numFmtId="9" fontId="38" fillId="33" borderId="49" xfId="0" applyNumberFormat="1" applyFont="1" applyFill="1" applyBorder="1" applyAlignment="1">
      <alignment/>
    </xf>
    <xf numFmtId="2" fontId="38" fillId="33" borderId="74" xfId="0" applyNumberFormat="1" applyFont="1" applyFill="1" applyBorder="1" applyAlignment="1">
      <alignment horizontal="center"/>
    </xf>
    <xf numFmtId="179" fontId="38" fillId="33" borderId="74" xfId="0" applyNumberFormat="1" applyFont="1" applyFill="1" applyBorder="1" applyAlignment="1">
      <alignment horizontal="center"/>
    </xf>
    <xf numFmtId="172" fontId="38" fillId="33" borderId="75" xfId="49" applyNumberFormat="1" applyFont="1" applyFill="1" applyBorder="1" applyAlignment="1">
      <alignment/>
    </xf>
    <xf numFmtId="0" fontId="38" fillId="33" borderId="76" xfId="0" applyFont="1" applyFill="1" applyBorder="1" applyAlignment="1">
      <alignment/>
    </xf>
    <xf numFmtId="2" fontId="38" fillId="33" borderId="77" xfId="0" applyNumberFormat="1" applyFont="1" applyFill="1" applyBorder="1" applyAlignment="1">
      <alignment horizontal="center"/>
    </xf>
    <xf numFmtId="179" fontId="38" fillId="33" borderId="77" xfId="0" applyNumberFormat="1" applyFont="1" applyFill="1" applyBorder="1" applyAlignment="1">
      <alignment horizontal="center"/>
    </xf>
    <xf numFmtId="172" fontId="38" fillId="33" borderId="46" xfId="49" applyNumberFormat="1" applyFont="1" applyFill="1" applyBorder="1" applyAlignment="1">
      <alignment/>
    </xf>
    <xf numFmtId="172" fontId="3" fillId="0" borderId="56" xfId="49" applyNumberFormat="1" applyFont="1" applyFill="1" applyBorder="1" applyAlignment="1">
      <alignment horizontal="center" vertical="center" wrapText="1"/>
    </xf>
    <xf numFmtId="172" fontId="3" fillId="0" borderId="56" xfId="49" applyNumberFormat="1" applyFont="1" applyBorder="1" applyAlignment="1">
      <alignment horizontal="center" vertical="center" wrapText="1"/>
    </xf>
    <xf numFmtId="172" fontId="3" fillId="0" borderId="61" xfId="49" applyNumberFormat="1" applyFont="1" applyFill="1" applyBorder="1" applyAlignment="1">
      <alignment horizontal="center" vertical="center" wrapText="1"/>
    </xf>
    <xf numFmtId="172" fontId="3" fillId="0" borderId="57" xfId="49" applyNumberFormat="1" applyFont="1" applyFill="1" applyBorder="1" applyAlignment="1">
      <alignment horizontal="center" vertical="center" wrapText="1"/>
    </xf>
    <xf numFmtId="172" fontId="3" fillId="0" borderId="63" xfId="49" applyNumberFormat="1" applyFont="1" applyFill="1" applyBorder="1" applyAlignment="1">
      <alignment horizontal="center" vertical="center" wrapText="1"/>
    </xf>
    <xf numFmtId="178" fontId="0" fillId="0" borderId="66" xfId="0" applyNumberFormat="1" applyFont="1" applyBorder="1" applyAlignment="1">
      <alignment horizontal="left" vertical="center" wrapText="1"/>
    </xf>
    <xf numFmtId="0" fontId="17" fillId="0" borderId="0" xfId="0" applyFont="1" applyBorder="1" applyAlignment="1">
      <alignment horizontal="justify" vertical="center" wrapText="1"/>
    </xf>
    <xf numFmtId="0" fontId="17" fillId="0" borderId="14" xfId="0" applyFont="1" applyBorder="1" applyAlignment="1">
      <alignment horizontal="justify" vertical="center" wrapText="1"/>
    </xf>
    <xf numFmtId="0" fontId="15" fillId="33" borderId="15" xfId="0" applyFont="1" applyFill="1" applyBorder="1" applyAlignment="1">
      <alignment horizontal="center" vertical="center" wrapText="1"/>
    </xf>
    <xf numFmtId="0" fontId="17" fillId="0" borderId="33" xfId="0" applyFont="1" applyBorder="1" applyAlignment="1">
      <alignment horizontal="justify" vertical="center" wrapText="1"/>
    </xf>
    <xf numFmtId="0" fontId="17" fillId="0" borderId="34" xfId="0" applyFont="1" applyBorder="1" applyAlignment="1">
      <alignment horizontal="justify" vertical="center" wrapText="1"/>
    </xf>
    <xf numFmtId="0" fontId="44" fillId="0" borderId="0" xfId="0" applyFont="1" applyBorder="1" applyAlignment="1">
      <alignment horizontal="justify" vertical="center" wrapText="1"/>
    </xf>
    <xf numFmtId="172" fontId="17" fillId="0" borderId="0" xfId="49" applyNumberFormat="1" applyFont="1" applyAlignment="1">
      <alignment vertical="center" wrapText="1"/>
    </xf>
    <xf numFmtId="172" fontId="3" fillId="0" borderId="25" xfId="49" applyNumberFormat="1" applyFont="1" applyBorder="1" applyAlignment="1">
      <alignment horizontal="center" vertical="center" wrapText="1"/>
    </xf>
    <xf numFmtId="0" fontId="3" fillId="0" borderId="25" xfId="0" applyFont="1" applyFill="1" applyBorder="1" applyAlignment="1">
      <alignment horizontal="center" vertical="center"/>
    </xf>
    <xf numFmtId="172" fontId="1" fillId="0" borderId="25" xfId="49" applyNumberFormat="1" applyFont="1" applyBorder="1" applyAlignment="1">
      <alignment horizontal="justify" vertical="center"/>
    </xf>
    <xf numFmtId="172" fontId="1" fillId="0" borderId="25" xfId="49" applyNumberFormat="1"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42" xfId="0" applyFont="1" applyFill="1" applyBorder="1" applyAlignment="1">
      <alignment horizontal="center" vertical="center" wrapText="1"/>
    </xf>
    <xf numFmtId="175" fontId="38" fillId="0" borderId="16" xfId="0" applyNumberFormat="1" applyFont="1" applyFill="1" applyBorder="1" applyAlignment="1">
      <alignment horizontal="center" vertical="center" wrapText="1"/>
    </xf>
    <xf numFmtId="0" fontId="45" fillId="0" borderId="41" xfId="0" applyFont="1" applyBorder="1" applyAlignment="1">
      <alignment horizontal="center" vertical="center" wrapText="1"/>
    </xf>
    <xf numFmtId="0" fontId="17" fillId="0" borderId="30" xfId="0" applyFont="1" applyBorder="1" applyAlignment="1">
      <alignment horizontal="justify" vertical="center" wrapText="1"/>
    </xf>
    <xf numFmtId="0" fontId="17" fillId="0" borderId="58" xfId="0" applyFont="1" applyBorder="1" applyAlignment="1">
      <alignment horizontal="justify" vertical="center" wrapText="1"/>
    </xf>
    <xf numFmtId="0" fontId="17" fillId="0" borderId="54"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175" fontId="1" fillId="0" borderId="28" xfId="52" applyNumberFormat="1" applyFont="1" applyBorder="1" applyAlignment="1">
      <alignment vertical="center" wrapText="1"/>
    </xf>
    <xf numFmtId="0" fontId="0" fillId="0" borderId="15" xfId="0" applyBorder="1" applyAlignment="1">
      <alignment vertical="center"/>
    </xf>
    <xf numFmtId="0" fontId="0" fillId="0" borderId="42" xfId="0" applyFont="1" applyBorder="1" applyAlignment="1">
      <alignment vertical="center" wrapText="1"/>
    </xf>
    <xf numFmtId="0" fontId="0" fillId="0" borderId="42" xfId="0" applyBorder="1" applyAlignment="1">
      <alignment/>
    </xf>
    <xf numFmtId="175" fontId="1" fillId="0" borderId="42" xfId="52" applyNumberFormat="1" applyFont="1" applyBorder="1" applyAlignment="1">
      <alignment/>
    </xf>
    <xf numFmtId="175" fontId="32" fillId="0" borderId="16" xfId="52" applyNumberFormat="1" applyFont="1" applyBorder="1" applyAlignment="1">
      <alignment/>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30" fillId="33" borderId="21" xfId="0" applyFont="1" applyFill="1" applyBorder="1" applyAlignment="1">
      <alignment horizontal="center"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3" xfId="0" applyBorder="1" applyAlignment="1">
      <alignment/>
    </xf>
    <xf numFmtId="179" fontId="1" fillId="0" borderId="35" xfId="52" applyNumberFormat="1" applyFont="1" applyBorder="1" applyAlignment="1">
      <alignment vertical="center" wrapText="1"/>
    </xf>
    <xf numFmtId="179" fontId="1" fillId="0" borderId="37" xfId="52" applyNumberFormat="1" applyFont="1" applyBorder="1" applyAlignment="1">
      <alignment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23" xfId="0" applyBorder="1" applyAlignment="1">
      <alignment/>
    </xf>
    <xf numFmtId="0" fontId="0" fillId="0" borderId="15" xfId="0" applyFont="1" applyBorder="1" applyAlignment="1">
      <alignment vertical="center" wrapText="1"/>
    </xf>
    <xf numFmtId="0" fontId="3" fillId="0" borderId="42" xfId="0" applyFont="1" applyBorder="1" applyAlignment="1">
      <alignment horizontal="justify" vertical="center" wrapText="1"/>
    </xf>
    <xf numFmtId="0" fontId="0" fillId="0" borderId="57" xfId="0" applyBorder="1" applyAlignment="1">
      <alignment horizontal="center" vertical="center"/>
    </xf>
    <xf numFmtId="0" fontId="0" fillId="0" borderId="41" xfId="0" applyBorder="1" applyAlignment="1">
      <alignment/>
    </xf>
    <xf numFmtId="0" fontId="0" fillId="0" borderId="41" xfId="0" applyBorder="1" applyAlignment="1">
      <alignment horizontal="center"/>
    </xf>
    <xf numFmtId="0" fontId="0" fillId="0" borderId="41" xfId="0" applyFill="1" applyBorder="1" applyAlignment="1">
      <alignment/>
    </xf>
    <xf numFmtId="0" fontId="0" fillId="0" borderId="41" xfId="0" applyFill="1" applyBorder="1" applyAlignment="1">
      <alignment horizontal="center"/>
    </xf>
    <xf numFmtId="0" fontId="17" fillId="0" borderId="41" xfId="0" applyFont="1" applyFill="1" applyBorder="1" applyAlignment="1">
      <alignment/>
    </xf>
    <xf numFmtId="3" fontId="6" fillId="36" borderId="57" xfId="0" applyNumberFormat="1" applyFont="1" applyFill="1" applyBorder="1" applyAlignment="1">
      <alignment horizontal="center" vertical="center" wrapText="1"/>
    </xf>
    <xf numFmtId="3" fontId="6" fillId="36" borderId="63" xfId="0" applyNumberFormat="1" applyFont="1" applyFill="1" applyBorder="1" applyAlignment="1">
      <alignment horizontal="center" vertical="center" wrapText="1"/>
    </xf>
    <xf numFmtId="0" fontId="0" fillId="0" borderId="64" xfId="0" applyBorder="1" applyAlignment="1">
      <alignment horizontal="center"/>
    </xf>
    <xf numFmtId="0" fontId="0" fillId="0" borderId="56" xfId="0" applyBorder="1" applyAlignment="1">
      <alignment horizontal="center"/>
    </xf>
    <xf numFmtId="0" fontId="0" fillId="0" borderId="56" xfId="0" applyBorder="1" applyAlignment="1">
      <alignment/>
    </xf>
    <xf numFmtId="0" fontId="0" fillId="0" borderId="61" xfId="0" applyBorder="1" applyAlignment="1">
      <alignment/>
    </xf>
    <xf numFmtId="0" fontId="0" fillId="0" borderId="65" xfId="0" applyBorder="1" applyAlignment="1">
      <alignment horizontal="center"/>
    </xf>
    <xf numFmtId="0" fontId="0" fillId="0" borderId="62" xfId="0" applyBorder="1" applyAlignment="1">
      <alignment/>
    </xf>
    <xf numFmtId="0" fontId="0" fillId="0" borderId="0" xfId="0" applyAlignment="1">
      <alignment/>
    </xf>
    <xf numFmtId="0" fontId="0" fillId="0" borderId="0" xfId="0" applyAlignment="1">
      <alignment horizontal="center"/>
    </xf>
    <xf numFmtId="0" fontId="6" fillId="36" borderId="57"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0" xfId="0" applyAlignment="1">
      <alignment/>
    </xf>
    <xf numFmtId="0" fontId="6" fillId="36" borderId="57" xfId="0" applyFont="1" applyFill="1" applyBorder="1" applyAlignment="1">
      <alignment horizontal="center" vertical="center" wrapText="1"/>
    </xf>
    <xf numFmtId="0" fontId="0" fillId="0" borderId="65" xfId="0" applyBorder="1" applyAlignment="1">
      <alignment horizontal="center" vertical="center" wrapText="1"/>
    </xf>
    <xf numFmtId="0" fontId="86" fillId="0" borderId="0" xfId="0" applyFont="1" applyAlignment="1">
      <alignment horizontal="center" vertical="center"/>
    </xf>
    <xf numFmtId="0" fontId="0" fillId="0" borderId="57" xfId="0" applyFill="1" applyBorder="1" applyAlignment="1">
      <alignment horizontal="center" vertical="center"/>
    </xf>
    <xf numFmtId="0" fontId="0" fillId="0" borderId="0" xfId="0" applyFill="1" applyBorder="1" applyAlignment="1">
      <alignment horizontal="center"/>
    </xf>
    <xf numFmtId="0" fontId="6" fillId="36" borderId="74" xfId="0" applyFont="1" applyFill="1" applyBorder="1" applyAlignment="1">
      <alignment horizontal="center" vertical="center" wrapText="1"/>
    </xf>
    <xf numFmtId="0" fontId="0" fillId="0" borderId="53" xfId="0" applyBorder="1" applyAlignment="1">
      <alignment horizontal="center"/>
    </xf>
    <xf numFmtId="0" fontId="0" fillId="0" borderId="48" xfId="0" applyBorder="1" applyAlignment="1">
      <alignment horizontal="center"/>
    </xf>
    <xf numFmtId="0" fontId="0" fillId="0" borderId="74" xfId="0" applyFill="1" applyBorder="1" applyAlignment="1">
      <alignment/>
    </xf>
    <xf numFmtId="0" fontId="0" fillId="0" borderId="74" xfId="0" applyBorder="1" applyAlignment="1">
      <alignment horizontal="center"/>
    </xf>
    <xf numFmtId="0" fontId="0" fillId="0" borderId="74" xfId="0" applyFill="1" applyBorder="1" applyAlignment="1">
      <alignment horizontal="center"/>
    </xf>
    <xf numFmtId="0" fontId="0" fillId="0" borderId="74" xfId="0" applyBorder="1" applyAlignment="1">
      <alignment/>
    </xf>
    <xf numFmtId="0" fontId="0" fillId="0" borderId="75" xfId="0" applyBorder="1" applyAlignment="1">
      <alignment/>
    </xf>
    <xf numFmtId="0" fontId="86" fillId="0" borderId="0" xfId="0" applyFont="1" applyBorder="1" applyAlignment="1">
      <alignment horizontal="left" wrapText="1"/>
    </xf>
    <xf numFmtId="0" fontId="0" fillId="0" borderId="68" xfId="0" applyBorder="1" applyAlignment="1">
      <alignment horizontal="center"/>
    </xf>
    <xf numFmtId="0" fontId="15" fillId="0" borderId="23" xfId="0" applyFont="1" applyBorder="1" applyAlignment="1">
      <alignment/>
    </xf>
    <xf numFmtId="0" fontId="86" fillId="0" borderId="15" xfId="0" applyFont="1" applyBorder="1" applyAlignment="1">
      <alignment horizontal="center" vertical="center"/>
    </xf>
    <xf numFmtId="0" fontId="87" fillId="0" borderId="0" xfId="0" applyFont="1" applyAlignment="1">
      <alignment horizontal="center" vertical="center"/>
    </xf>
    <xf numFmtId="0" fontId="0" fillId="0" borderId="0" xfId="0" applyFont="1" applyAlignment="1">
      <alignment horizontal="center"/>
    </xf>
    <xf numFmtId="0" fontId="88" fillId="0" borderId="0" xfId="0" applyFont="1" applyAlignment="1">
      <alignment horizontal="center"/>
    </xf>
    <xf numFmtId="0" fontId="86" fillId="0" borderId="0" xfId="0" applyFont="1" applyAlignment="1">
      <alignment horizontal="center"/>
    </xf>
    <xf numFmtId="0" fontId="0" fillId="0" borderId="0" xfId="0" applyAlignment="1">
      <alignment horizontal="center"/>
    </xf>
    <xf numFmtId="0" fontId="17" fillId="0" borderId="23" xfId="0" applyFont="1" applyBorder="1" applyAlignment="1">
      <alignment horizontal="center" wrapText="1"/>
    </xf>
    <xf numFmtId="0" fontId="15" fillId="0" borderId="23" xfId="0" applyFont="1" applyBorder="1" applyAlignment="1">
      <alignment horizontal="center" wrapText="1"/>
    </xf>
    <xf numFmtId="0" fontId="15" fillId="0" borderId="23" xfId="0" applyFont="1" applyBorder="1" applyAlignment="1">
      <alignment horizontal="center"/>
    </xf>
    <xf numFmtId="0" fontId="0" fillId="0" borderId="0" xfId="0" applyAlignment="1">
      <alignment horizontal="left"/>
    </xf>
    <xf numFmtId="0" fontId="6" fillId="36" borderId="56" xfId="0" applyFont="1" applyFill="1" applyBorder="1" applyAlignment="1">
      <alignment horizontal="center" vertical="center"/>
    </xf>
    <xf numFmtId="0" fontId="6" fillId="36" borderId="57" xfId="0" applyFont="1" applyFill="1" applyBorder="1" applyAlignment="1">
      <alignment horizontal="center" vertical="center"/>
    </xf>
    <xf numFmtId="3" fontId="52" fillId="36" borderId="56" xfId="0" applyNumberFormat="1" applyFont="1" applyFill="1" applyBorder="1" applyAlignment="1">
      <alignment horizontal="center" vertical="center" wrapText="1"/>
    </xf>
    <xf numFmtId="3" fontId="52" fillId="36" borderId="61" xfId="0" applyNumberFormat="1" applyFont="1" applyFill="1" applyBorder="1" applyAlignment="1">
      <alignment horizontal="center" vertical="center" wrapText="1"/>
    </xf>
    <xf numFmtId="0" fontId="0" fillId="0" borderId="65" xfId="0" applyBorder="1" applyAlignment="1">
      <alignment horizontal="center" vertical="center"/>
    </xf>
    <xf numFmtId="0" fontId="0" fillId="0" borderId="41" xfId="0" applyBorder="1" applyAlignment="1">
      <alignment horizontal="center" vertical="center" wrapText="1"/>
    </xf>
    <xf numFmtId="0" fontId="0" fillId="0" borderId="68" xfId="0" applyBorder="1" applyAlignment="1">
      <alignment horizontal="center" vertical="center" wrapText="1"/>
    </xf>
    <xf numFmtId="0" fontId="0" fillId="0" borderId="78" xfId="0" applyBorder="1" applyAlignment="1">
      <alignment horizontal="center" vertical="center" wrapText="1"/>
    </xf>
    <xf numFmtId="0" fontId="0" fillId="0" borderId="74" xfId="0" applyBorder="1" applyAlignment="1">
      <alignment horizontal="center" vertical="center" wrapText="1"/>
    </xf>
    <xf numFmtId="0" fontId="0" fillId="0" borderId="56" xfId="0" applyBorder="1" applyAlignment="1">
      <alignment horizontal="center" vertical="center" wrapText="1"/>
    </xf>
    <xf numFmtId="0" fontId="0" fillId="0" borderId="65" xfId="0" applyBorder="1" applyAlignment="1">
      <alignment horizontal="center" vertical="center" wrapText="1"/>
    </xf>
    <xf numFmtId="0" fontId="0" fillId="0" borderId="41" xfId="0" applyBorder="1" applyAlignment="1">
      <alignment horizontal="center" vertical="center"/>
    </xf>
    <xf numFmtId="0" fontId="0" fillId="0" borderId="64" xfId="0" applyBorder="1" applyAlignment="1">
      <alignment horizontal="center" vertical="center" wrapText="1"/>
    </xf>
    <xf numFmtId="3" fontId="89" fillId="37" borderId="22" xfId="0" applyNumberFormat="1" applyFont="1" applyFill="1" applyBorder="1" applyAlignment="1">
      <alignment horizontal="center" vertical="center" wrapText="1"/>
    </xf>
    <xf numFmtId="3" fontId="89" fillId="37" borderId="23" xfId="0" applyNumberFormat="1" applyFont="1" applyFill="1" applyBorder="1" applyAlignment="1">
      <alignment horizontal="center" vertical="center" wrapText="1"/>
    </xf>
    <xf numFmtId="3" fontId="89" fillId="37" borderId="24" xfId="0" applyNumberFormat="1" applyFont="1" applyFill="1" applyBorder="1" applyAlignment="1">
      <alignment horizontal="center" vertical="center" wrapText="1"/>
    </xf>
    <xf numFmtId="0" fontId="6" fillId="36" borderId="64" xfId="0" applyFont="1" applyFill="1" applyBorder="1" applyAlignment="1">
      <alignment horizontal="center" vertical="center" wrapText="1"/>
    </xf>
    <xf numFmtId="0" fontId="6" fillId="36" borderId="66" xfId="0" applyFont="1" applyFill="1" applyBorder="1" applyAlignment="1">
      <alignment horizontal="center" vertical="center" wrapText="1"/>
    </xf>
    <xf numFmtId="0" fontId="6" fillId="36" borderId="56" xfId="0" applyFont="1" applyFill="1" applyBorder="1" applyAlignment="1">
      <alignment horizontal="center" vertical="center" wrapText="1"/>
    </xf>
    <xf numFmtId="0" fontId="6" fillId="36" borderId="57" xfId="0" applyFont="1" applyFill="1" applyBorder="1" applyAlignment="1">
      <alignment horizontal="center" vertical="center" wrapText="1"/>
    </xf>
    <xf numFmtId="3" fontId="89" fillId="37" borderId="15" xfId="0" applyNumberFormat="1" applyFont="1" applyFill="1" applyBorder="1" applyAlignment="1">
      <alignment horizontal="center" vertical="center" wrapText="1"/>
    </xf>
    <xf numFmtId="3" fontId="89" fillId="37" borderId="42" xfId="0" applyNumberFormat="1" applyFont="1" applyFill="1" applyBorder="1" applyAlignment="1">
      <alignment horizontal="center" vertical="center" wrapText="1"/>
    </xf>
    <xf numFmtId="3" fontId="89" fillId="37" borderId="16" xfId="0" applyNumberFormat="1" applyFont="1" applyFill="1" applyBorder="1" applyAlignment="1">
      <alignment horizontal="center" vertical="center" wrapText="1"/>
    </xf>
    <xf numFmtId="0" fontId="6" fillId="36" borderId="70" xfId="0" applyFont="1" applyFill="1" applyBorder="1" applyAlignment="1">
      <alignment horizontal="center" vertical="center" wrapText="1"/>
    </xf>
    <xf numFmtId="0" fontId="6" fillId="36" borderId="67" xfId="0" applyFont="1" applyFill="1" applyBorder="1" applyAlignment="1">
      <alignment horizontal="center" vertical="center" wrapText="1"/>
    </xf>
    <xf numFmtId="0" fontId="6" fillId="36" borderId="59" xfId="0" applyFont="1" applyFill="1" applyBorder="1" applyAlignment="1">
      <alignment horizontal="center" vertical="center" wrapText="1"/>
    </xf>
    <xf numFmtId="0" fontId="6" fillId="36" borderId="53" xfId="0" applyFont="1" applyFill="1" applyBorder="1" applyAlignment="1">
      <alignment horizontal="center" vertical="center" wrapText="1"/>
    </xf>
    <xf numFmtId="0" fontId="6" fillId="36" borderId="72" xfId="0" applyFont="1" applyFill="1" applyBorder="1" applyAlignment="1">
      <alignment horizontal="center" vertical="center" wrapText="1"/>
    </xf>
    <xf numFmtId="0" fontId="6" fillId="36" borderId="79" xfId="0" applyFont="1" applyFill="1" applyBorder="1" applyAlignment="1">
      <alignment horizontal="center" vertical="center" wrapText="1"/>
    </xf>
    <xf numFmtId="0" fontId="6" fillId="36" borderId="72" xfId="0" applyFont="1" applyFill="1" applyBorder="1" applyAlignment="1">
      <alignment horizontal="center" vertical="center"/>
    </xf>
    <xf numFmtId="0" fontId="6" fillId="36" borderId="79" xfId="0" applyFont="1" applyFill="1" applyBorder="1" applyAlignment="1">
      <alignment horizontal="center" vertical="center"/>
    </xf>
    <xf numFmtId="3" fontId="52" fillId="36" borderId="59" xfId="0" applyNumberFormat="1" applyFont="1" applyFill="1" applyBorder="1" applyAlignment="1">
      <alignment horizontal="center" vertical="center" wrapText="1"/>
    </xf>
    <xf numFmtId="3" fontId="52" fillId="36" borderId="44" xfId="0" applyNumberFormat="1" applyFont="1" applyFill="1" applyBorder="1" applyAlignment="1">
      <alignment horizontal="center" vertical="center" wrapText="1"/>
    </xf>
    <xf numFmtId="3" fontId="52" fillId="36" borderId="53" xfId="0" applyNumberFormat="1" applyFont="1" applyFill="1" applyBorder="1" applyAlignment="1">
      <alignment horizontal="center" vertical="center" wrapText="1"/>
    </xf>
    <xf numFmtId="3" fontId="52" fillId="36" borderId="31" xfId="0" applyNumberFormat="1" applyFont="1" applyFill="1" applyBorder="1" applyAlignment="1">
      <alignment horizontal="center" vertical="center" wrapText="1"/>
    </xf>
    <xf numFmtId="0" fontId="3" fillId="38" borderId="60" xfId="0" applyFont="1" applyFill="1" applyBorder="1" applyAlignment="1">
      <alignment horizontal="left" vertical="center" wrapText="1"/>
    </xf>
    <xf numFmtId="0" fontId="3" fillId="38" borderId="48" xfId="0" applyFont="1" applyFill="1" applyBorder="1" applyAlignment="1">
      <alignment horizontal="left" vertical="center" wrapText="1"/>
    </xf>
    <xf numFmtId="0" fontId="3" fillId="0" borderId="60" xfId="0" applyFont="1" applyBorder="1" applyAlignment="1">
      <alignment horizontal="left" vertical="center" wrapText="1"/>
    </xf>
    <xf numFmtId="0" fontId="3" fillId="0" borderId="48" xfId="0" applyFont="1" applyBorder="1" applyAlignment="1">
      <alignment horizontal="left" vertical="center" wrapText="1"/>
    </xf>
    <xf numFmtId="0" fontId="6" fillId="36" borderId="80" xfId="0" applyFont="1" applyFill="1" applyBorder="1" applyAlignment="1">
      <alignment horizontal="center" vertical="center" wrapText="1"/>
    </xf>
    <xf numFmtId="0" fontId="6" fillId="36" borderId="81"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6" fillId="36" borderId="83" xfId="0" applyFont="1" applyFill="1" applyBorder="1" applyAlignment="1">
      <alignment horizontal="center" vertical="center" wrapText="1"/>
    </xf>
    <xf numFmtId="0" fontId="6" fillId="36" borderId="84" xfId="0" applyFont="1" applyFill="1" applyBorder="1" applyAlignment="1">
      <alignment horizontal="center" vertical="center" wrapText="1"/>
    </xf>
    <xf numFmtId="0" fontId="90" fillId="39" borderId="59" xfId="0" applyFont="1" applyFill="1" applyBorder="1" applyAlignment="1">
      <alignment horizontal="left" vertical="center"/>
    </xf>
    <xf numFmtId="0" fontId="90" fillId="39" borderId="53" xfId="0" applyFont="1" applyFill="1" applyBorder="1" applyAlignment="1">
      <alignment horizontal="left" vertical="center"/>
    </xf>
    <xf numFmtId="0" fontId="90" fillId="39" borderId="60" xfId="0" applyFont="1" applyFill="1" applyBorder="1" applyAlignment="1">
      <alignment horizontal="left" vertical="center"/>
    </xf>
    <xf numFmtId="0" fontId="90" fillId="39" borderId="48" xfId="0" applyFont="1" applyFill="1" applyBorder="1" applyAlignment="1">
      <alignment horizontal="left" vertical="center"/>
    </xf>
    <xf numFmtId="0" fontId="90" fillId="0" borderId="60" xfId="0" applyFont="1" applyBorder="1" applyAlignment="1">
      <alignment horizontal="left" vertical="center"/>
    </xf>
    <xf numFmtId="0" fontId="90" fillId="0" borderId="48" xfId="0" applyFont="1" applyBorder="1" applyAlignment="1">
      <alignment horizontal="left" vertical="center"/>
    </xf>
    <xf numFmtId="0" fontId="1" fillId="0" borderId="74" xfId="0" applyFont="1" applyBorder="1" applyAlignment="1">
      <alignment horizontal="left" vertical="center" wrapText="1"/>
    </xf>
    <xf numFmtId="0" fontId="90" fillId="39" borderId="56" xfId="0" applyFont="1" applyFill="1" applyBorder="1" applyAlignment="1">
      <alignment horizontal="left" vertical="center"/>
    </xf>
    <xf numFmtId="0" fontId="90" fillId="39" borderId="41" xfId="0" applyFont="1" applyFill="1" applyBorder="1" applyAlignment="1">
      <alignment horizontal="left" vertical="center"/>
    </xf>
    <xf numFmtId="0" fontId="90" fillId="0" borderId="41" xfId="0" applyFont="1" applyBorder="1" applyAlignment="1">
      <alignment horizontal="left" vertical="center"/>
    </xf>
    <xf numFmtId="0" fontId="0" fillId="0" borderId="85" xfId="0" applyBorder="1" applyAlignment="1">
      <alignment horizontal="center" vertical="center"/>
    </xf>
    <xf numFmtId="0" fontId="0" fillId="0" borderId="58" xfId="0" applyBorder="1" applyAlignment="1">
      <alignment horizontal="center" vertical="center"/>
    </xf>
    <xf numFmtId="0" fontId="0" fillId="0" borderId="54" xfId="0" applyBorder="1" applyAlignment="1">
      <alignment horizontal="center" vertical="center"/>
    </xf>
    <xf numFmtId="0" fontId="0" fillId="0" borderId="60" xfId="0" applyFont="1" applyBorder="1" applyAlignment="1">
      <alignment horizontal="left"/>
    </xf>
    <xf numFmtId="0" fontId="0" fillId="0" borderId="48" xfId="0" applyFont="1" applyBorder="1" applyAlignment="1">
      <alignment horizontal="left"/>
    </xf>
    <xf numFmtId="0" fontId="0" fillId="0" borderId="57" xfId="0" applyBorder="1" applyAlignment="1">
      <alignment horizontal="center" vertical="center" wrapText="1"/>
    </xf>
    <xf numFmtId="0" fontId="86" fillId="0" borderId="42" xfId="0" applyFont="1" applyBorder="1" applyAlignment="1">
      <alignment horizontal="center" vertical="center" wrapText="1"/>
    </xf>
    <xf numFmtId="0" fontId="86" fillId="0" borderId="16" xfId="0" applyFont="1" applyBorder="1" applyAlignment="1">
      <alignment horizontal="center" vertical="center" wrapText="1"/>
    </xf>
    <xf numFmtId="0" fontId="91" fillId="0" borderId="0" xfId="0" applyFont="1" applyAlignment="1">
      <alignment horizont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173" fontId="25" fillId="0" borderId="44"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5" fillId="0" borderId="17" xfId="0" applyFont="1" applyBorder="1" applyAlignment="1">
      <alignment horizontal="left" vertical="center" wrapText="1"/>
    </xf>
    <xf numFmtId="0" fontId="25" fillId="0" borderId="36" xfId="0" applyFont="1" applyBorder="1" applyAlignment="1">
      <alignment horizontal="left" vertical="center" wrapText="1"/>
    </xf>
    <xf numFmtId="0" fontId="25" fillId="0" borderId="13" xfId="0" applyFont="1" applyBorder="1" applyAlignment="1">
      <alignment horizontal="left" vertical="center" wrapText="1"/>
    </xf>
    <xf numFmtId="0" fontId="25" fillId="0" borderId="0" xfId="0" applyFont="1" applyBorder="1" applyAlignment="1">
      <alignment horizontal="left" vertical="center" wrapText="1"/>
    </xf>
    <xf numFmtId="0" fontId="25" fillId="0" borderId="14" xfId="0" applyFont="1" applyBorder="1" applyAlignment="1">
      <alignment horizontal="left" vertical="center" wrapText="1"/>
    </xf>
    <xf numFmtId="0" fontId="46" fillId="0" borderId="35" xfId="0" applyFont="1" applyBorder="1" applyAlignment="1">
      <alignment horizontal="justify" vertical="center" wrapText="1"/>
    </xf>
    <xf numFmtId="0" fontId="46" fillId="0" borderId="17" xfId="0" applyFont="1" applyBorder="1" applyAlignment="1">
      <alignment horizontal="justify" vertical="center" wrapText="1"/>
    </xf>
    <xf numFmtId="0" fontId="46" fillId="0" borderId="3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4" xfId="0" applyFont="1" applyBorder="1" applyAlignment="1">
      <alignment horizontal="justify" vertical="center" wrapText="1"/>
    </xf>
    <xf numFmtId="0" fontId="2" fillId="0" borderId="0" xfId="0" applyFont="1" applyBorder="1" applyAlignment="1">
      <alignment horizontal="justify" vertical="center" wrapText="1"/>
    </xf>
    <xf numFmtId="0" fontId="47" fillId="0" borderId="13" xfId="0" applyFont="1" applyBorder="1" applyAlignment="1">
      <alignment horizontal="justify" vertical="center" wrapText="1"/>
    </xf>
    <xf numFmtId="0" fontId="47" fillId="0" borderId="0" xfId="0" applyFont="1" applyBorder="1" applyAlignment="1">
      <alignment horizontal="justify" vertical="center" wrapText="1"/>
    </xf>
    <xf numFmtId="0" fontId="47" fillId="0" borderId="14" xfId="0" applyFont="1" applyBorder="1" applyAlignment="1">
      <alignment horizontal="justify" vertical="center" wrapText="1"/>
    </xf>
    <xf numFmtId="0" fontId="0" fillId="0" borderId="13" xfId="0" applyFont="1" applyBorder="1" applyAlignment="1">
      <alignment horizontal="justify" vertical="center" wrapText="1"/>
    </xf>
    <xf numFmtId="0" fontId="36" fillId="33" borderId="15" xfId="0" applyFont="1" applyFill="1" applyBorder="1" applyAlignment="1">
      <alignment horizontal="center" vertical="center" wrapText="1"/>
    </xf>
    <xf numFmtId="0" fontId="36" fillId="33" borderId="42"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6" xfId="0" applyFont="1" applyBorder="1" applyAlignment="1">
      <alignment horizontal="center" vertical="center" wrapText="1"/>
    </xf>
    <xf numFmtId="175" fontId="25" fillId="0" borderId="15" xfId="52" applyNumberFormat="1" applyFont="1" applyBorder="1" applyAlignment="1">
      <alignment horizontal="center" vertical="center" wrapText="1"/>
    </xf>
    <xf numFmtId="175" fontId="25" fillId="0" borderId="16" xfId="52" applyNumberFormat="1" applyFont="1" applyBorder="1" applyAlignment="1">
      <alignment horizontal="center" vertical="center" wrapText="1"/>
    </xf>
    <xf numFmtId="0" fontId="27" fillId="0" borderId="13"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4"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4" xfId="0" applyFont="1" applyBorder="1" applyAlignment="1">
      <alignment horizontal="justify" vertical="center" wrapText="1"/>
    </xf>
    <xf numFmtId="0" fontId="2" fillId="0" borderId="17"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9"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6"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39" xfId="0" applyFont="1" applyBorder="1" applyAlignment="1">
      <alignment horizontal="justify" vertical="center" wrapText="1"/>
    </xf>
    <xf numFmtId="0" fontId="30" fillId="33" borderId="15"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18" xfId="0" applyFont="1" applyBorder="1" applyAlignment="1">
      <alignment horizontal="justify" vertical="center" wrapText="1"/>
    </xf>
    <xf numFmtId="0" fontId="2" fillId="34" borderId="15"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 fillId="0" borderId="41" xfId="0" applyFont="1" applyBorder="1" applyAlignment="1">
      <alignment horizontal="justify" vertical="center" wrapText="1"/>
    </xf>
    <xf numFmtId="0" fontId="5" fillId="0" borderId="60"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60" xfId="0" applyFont="1" applyBorder="1" applyAlignment="1">
      <alignment horizontal="justify" vertical="center" wrapText="1"/>
    </xf>
    <xf numFmtId="0" fontId="31" fillId="33" borderId="15" xfId="0" applyFont="1" applyFill="1" applyBorder="1" applyAlignment="1">
      <alignment horizontal="center" vertical="center" wrapText="1"/>
    </xf>
    <xf numFmtId="0" fontId="31" fillId="33" borderId="42" xfId="0" applyFont="1" applyFill="1" applyBorder="1" applyAlignment="1">
      <alignment horizontal="center" vertical="center" wrapText="1"/>
    </xf>
    <xf numFmtId="0" fontId="31" fillId="33" borderId="16" xfId="0" applyFont="1" applyFill="1" applyBorder="1" applyAlignment="1">
      <alignment horizontal="center" vertical="center" wrapText="1"/>
    </xf>
    <xf numFmtId="176" fontId="31" fillId="33" borderId="15" xfId="0" applyNumberFormat="1" applyFont="1" applyFill="1" applyBorder="1" applyAlignment="1">
      <alignment horizontal="right" vertical="center" wrapText="1"/>
    </xf>
    <xf numFmtId="0" fontId="31" fillId="33" borderId="16" xfId="0" applyFont="1" applyFill="1" applyBorder="1" applyAlignment="1">
      <alignment horizontal="right" vertical="center" wrapText="1"/>
    </xf>
    <xf numFmtId="172" fontId="31" fillId="33" borderId="15" xfId="0" applyNumberFormat="1" applyFont="1" applyFill="1" applyBorder="1" applyAlignment="1">
      <alignment horizontal="right" vertical="center" wrapText="1"/>
    </xf>
    <xf numFmtId="0" fontId="2" fillId="0" borderId="15"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16" xfId="0" applyFont="1" applyBorder="1" applyAlignment="1">
      <alignment horizontal="justify" vertical="center" wrapText="1"/>
    </xf>
    <xf numFmtId="0" fontId="8" fillId="0" borderId="53" xfId="0" applyFont="1" applyFill="1" applyBorder="1" applyAlignment="1">
      <alignment horizontal="justify" vertical="center" wrapText="1"/>
    </xf>
    <xf numFmtId="0" fontId="8" fillId="0" borderId="56" xfId="0" applyFont="1" applyFill="1" applyBorder="1" applyAlignment="1">
      <alignment horizontal="justify" vertical="center" wrapText="1"/>
    </xf>
    <xf numFmtId="0" fontId="8" fillId="0" borderId="61"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8" fillId="0" borderId="41" xfId="0" applyFont="1" applyFill="1" applyBorder="1" applyAlignment="1">
      <alignment horizontal="justify" vertical="center" wrapText="1"/>
    </xf>
    <xf numFmtId="0" fontId="8" fillId="0" borderId="62" xfId="0" applyFont="1" applyFill="1" applyBorder="1" applyAlignment="1">
      <alignment horizontal="justify" vertical="center" wrapText="1"/>
    </xf>
    <xf numFmtId="0" fontId="2" fillId="0" borderId="13" xfId="0" applyFont="1" applyBorder="1" applyAlignment="1">
      <alignment horizontal="justify" vertical="center" wrapText="1"/>
    </xf>
    <xf numFmtId="0" fontId="0" fillId="0" borderId="35" xfId="0" applyFont="1" applyBorder="1" applyAlignment="1">
      <alignment horizontal="justify" vertical="center" wrapText="1"/>
    </xf>
    <xf numFmtId="0" fontId="3" fillId="0" borderId="3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0" fillId="0" borderId="20"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29" xfId="0" applyFont="1" applyBorder="1" applyAlignment="1">
      <alignment horizontal="justify" vertical="center" wrapText="1"/>
    </xf>
    <xf numFmtId="0" fontId="2" fillId="0" borderId="18"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39" xfId="0" applyFont="1" applyBorder="1" applyAlignment="1">
      <alignment horizontal="justify" vertical="center" wrapText="1"/>
    </xf>
    <xf numFmtId="0" fontId="2" fillId="0" borderId="43"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54" xfId="0" applyFont="1" applyBorder="1" applyAlignment="1">
      <alignment horizontal="justify" vertical="center" wrapText="1"/>
    </xf>
    <xf numFmtId="0" fontId="4" fillId="0" borderId="29" xfId="0" applyFont="1" applyBorder="1" applyAlignment="1">
      <alignment horizontal="left" vertical="center" wrapText="1"/>
    </xf>
    <xf numFmtId="0" fontId="4" fillId="0" borderId="39" xfId="0" applyFont="1" applyBorder="1" applyAlignment="1">
      <alignment horizontal="left" vertical="center" wrapText="1"/>
    </xf>
    <xf numFmtId="0" fontId="4" fillId="0" borderId="30" xfId="0" applyFont="1" applyBorder="1" applyAlignment="1">
      <alignment horizontal="left" vertical="center" wrapText="1"/>
    </xf>
    <xf numFmtId="0" fontId="4" fillId="0" borderId="54" xfId="0" applyFont="1" applyBorder="1" applyAlignment="1">
      <alignment horizontal="left" vertical="center" wrapText="1"/>
    </xf>
    <xf numFmtId="0" fontId="2" fillId="0" borderId="30" xfId="0" applyFont="1" applyBorder="1" applyAlignment="1">
      <alignment horizontal="left" vertical="center" wrapText="1"/>
    </xf>
    <xf numFmtId="0" fontId="2" fillId="0" borderId="58" xfId="0" applyFont="1" applyBorder="1" applyAlignment="1">
      <alignment horizontal="left" vertical="center" wrapText="1"/>
    </xf>
    <xf numFmtId="0" fontId="2" fillId="0" borderId="5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66" xfId="0" applyFont="1" applyBorder="1" applyAlignment="1">
      <alignment horizontal="justify" vertical="center" wrapText="1"/>
    </xf>
    <xf numFmtId="0" fontId="5" fillId="0" borderId="57" xfId="0" applyFont="1" applyBorder="1" applyAlignment="1">
      <alignment horizontal="justify" vertical="center" wrapText="1"/>
    </xf>
    <xf numFmtId="0" fontId="5" fillId="0" borderId="63" xfId="0" applyFont="1" applyBorder="1" applyAlignment="1">
      <alignment horizontal="justify" vertical="center" wrapText="1"/>
    </xf>
    <xf numFmtId="0" fontId="5" fillId="0" borderId="71" xfId="0" applyFont="1" applyBorder="1" applyAlignment="1">
      <alignment horizontal="justify" vertical="center" wrapText="1"/>
    </xf>
    <xf numFmtId="0" fontId="5" fillId="0" borderId="77" xfId="0" applyFont="1" applyBorder="1" applyAlignment="1">
      <alignment horizontal="justify" vertical="center" wrapText="1"/>
    </xf>
    <xf numFmtId="0" fontId="5" fillId="0" borderId="46" xfId="0" applyFont="1" applyBorder="1" applyAlignment="1">
      <alignment horizontal="justify" vertical="center" wrapText="1"/>
    </xf>
    <xf numFmtId="0" fontId="12" fillId="0" borderId="53" xfId="0" applyFont="1" applyFill="1" applyBorder="1" applyAlignment="1">
      <alignment horizontal="justify" vertical="center" wrapText="1"/>
    </xf>
    <xf numFmtId="0" fontId="12" fillId="0" borderId="56" xfId="0" applyFont="1" applyFill="1" applyBorder="1" applyAlignment="1">
      <alignment horizontal="justify" vertical="center" wrapText="1"/>
    </xf>
    <xf numFmtId="0" fontId="12" fillId="0" borderId="61" xfId="0" applyFont="1" applyFill="1" applyBorder="1" applyAlignment="1">
      <alignment horizontal="justify" vertical="center" wrapText="1"/>
    </xf>
    <xf numFmtId="0" fontId="12" fillId="0" borderId="48" xfId="0" applyFont="1" applyFill="1" applyBorder="1" applyAlignment="1">
      <alignment horizontal="justify" vertical="center" wrapText="1"/>
    </xf>
    <xf numFmtId="0" fontId="12" fillId="0" borderId="41" xfId="0" applyFont="1" applyFill="1" applyBorder="1" applyAlignment="1">
      <alignment horizontal="justify" vertical="center" wrapText="1"/>
    </xf>
    <xf numFmtId="0" fontId="12" fillId="0" borderId="62" xfId="0" applyFont="1" applyFill="1" applyBorder="1" applyAlignment="1">
      <alignment horizontal="justify" vertical="center" wrapText="1"/>
    </xf>
    <xf numFmtId="0" fontId="38" fillId="33" borderId="15" xfId="0" applyFont="1" applyFill="1" applyBorder="1" applyAlignment="1">
      <alignment horizontal="center" vertical="center" wrapText="1"/>
    </xf>
    <xf numFmtId="0" fontId="38" fillId="33" borderId="42"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42" xfId="0" applyFont="1" applyFill="1" applyBorder="1" applyAlignment="1">
      <alignment horizontal="center" vertical="center" wrapText="1"/>
    </xf>
    <xf numFmtId="0" fontId="26" fillId="33" borderId="16" xfId="0" applyFont="1" applyFill="1" applyBorder="1" applyAlignment="1">
      <alignment horizontal="center" vertical="center" wrapText="1"/>
    </xf>
    <xf numFmtId="175" fontId="26" fillId="33" borderId="42" xfId="0" applyNumberFormat="1" applyFont="1" applyFill="1" applyBorder="1" applyAlignment="1">
      <alignment horizontal="center" vertical="center" wrapText="1"/>
    </xf>
    <xf numFmtId="0" fontId="5" fillId="0" borderId="65" xfId="0" applyFont="1" applyBorder="1" applyAlignment="1">
      <alignment horizontal="justify" vertical="center" wrapText="1"/>
    </xf>
    <xf numFmtId="0" fontId="5" fillId="0" borderId="62" xfId="0" applyFont="1" applyBorder="1" applyAlignment="1">
      <alignment horizontal="justify" vertical="center" wrapText="1"/>
    </xf>
    <xf numFmtId="0" fontId="5" fillId="0" borderId="68" xfId="0" applyFont="1" applyBorder="1" applyAlignment="1">
      <alignment horizontal="justify" vertical="center" wrapText="1"/>
    </xf>
    <xf numFmtId="0" fontId="5" fillId="0" borderId="74" xfId="0" applyFont="1" applyBorder="1" applyAlignment="1">
      <alignment horizontal="justify" vertical="center" wrapText="1"/>
    </xf>
    <xf numFmtId="0" fontId="5" fillId="0" borderId="75" xfId="0" applyFont="1" applyBorder="1" applyAlignment="1">
      <alignment horizontal="justify" vertical="center" wrapText="1"/>
    </xf>
    <xf numFmtId="0" fontId="2" fillId="33" borderId="15"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6" xfId="0" applyFont="1" applyFill="1" applyBorder="1" applyAlignment="1">
      <alignment horizontal="center" vertical="center" wrapText="1"/>
    </xf>
    <xf numFmtId="172" fontId="25" fillId="34" borderId="15" xfId="49" applyNumberFormat="1" applyFont="1" applyFill="1" applyBorder="1" applyAlignment="1">
      <alignment horizontal="right" vertical="center" wrapText="1"/>
    </xf>
    <xf numFmtId="172" fontId="25" fillId="34" borderId="16" xfId="49" applyNumberFormat="1" applyFont="1" applyFill="1" applyBorder="1" applyAlignment="1">
      <alignment horizontal="right" vertical="center" wrapText="1"/>
    </xf>
    <xf numFmtId="176" fontId="38" fillId="34" borderId="15" xfId="0" applyNumberFormat="1" applyFont="1" applyFill="1" applyBorder="1" applyAlignment="1">
      <alignment horizontal="right" vertical="center" wrapText="1"/>
    </xf>
    <xf numFmtId="0" fontId="38" fillId="34" borderId="16" xfId="0" applyFont="1" applyFill="1" applyBorder="1" applyAlignment="1">
      <alignment horizontal="right" vertical="center" wrapText="1"/>
    </xf>
    <xf numFmtId="0" fontId="13" fillId="33" borderId="15"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16" xfId="0" applyFont="1" applyFill="1" applyBorder="1" applyAlignment="1">
      <alignment horizontal="center" vertical="center" wrapText="1"/>
    </xf>
    <xf numFmtId="172" fontId="38" fillId="34" borderId="15" xfId="0" applyNumberFormat="1" applyFont="1" applyFill="1" applyBorder="1" applyAlignment="1">
      <alignment horizontal="right" vertical="center" wrapText="1"/>
    </xf>
    <xf numFmtId="173" fontId="2" fillId="0" borderId="44" xfId="0" applyNumberFormat="1" applyFont="1" applyBorder="1" applyAlignment="1">
      <alignment horizontal="left" vertical="center" wrapText="1"/>
    </xf>
    <xf numFmtId="0" fontId="2" fillId="0" borderId="35" xfId="0" applyFont="1" applyBorder="1" applyAlignment="1">
      <alignment horizontal="left" vertical="center" wrapText="1"/>
    </xf>
    <xf numFmtId="0" fontId="2" fillId="0" borderId="17" xfId="0" applyFont="1" applyBorder="1" applyAlignment="1">
      <alignment horizontal="left" vertical="center" wrapText="1"/>
    </xf>
    <xf numFmtId="0" fontId="2" fillId="0" borderId="36" xfId="0" applyFont="1" applyBorder="1" applyAlignment="1">
      <alignment horizontal="left" vertical="center" wrapText="1"/>
    </xf>
    <xf numFmtId="0" fontId="48" fillId="0" borderId="13"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14"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14" xfId="0" applyFont="1" applyBorder="1" applyAlignment="1">
      <alignment horizontal="justify" vertical="center" wrapText="1"/>
    </xf>
    <xf numFmtId="44" fontId="25" fillId="0" borderId="15" xfId="52" applyFont="1" applyBorder="1" applyAlignment="1">
      <alignment horizontal="center" vertical="center" wrapText="1"/>
    </xf>
    <xf numFmtId="44" fontId="25" fillId="0" borderId="16" xfId="52" applyFont="1" applyBorder="1" applyAlignment="1">
      <alignment horizontal="center" vertical="center" wrapText="1"/>
    </xf>
    <xf numFmtId="0" fontId="27" fillId="0" borderId="43" xfId="0" applyFont="1" applyBorder="1" applyAlignment="1">
      <alignment horizontal="justify" vertical="center" wrapText="1"/>
    </xf>
    <xf numFmtId="0" fontId="27" fillId="0" borderId="33" xfId="0" applyFont="1" applyBorder="1" applyAlignment="1">
      <alignment horizontal="justify" vertical="center" wrapText="1"/>
    </xf>
    <xf numFmtId="0" fontId="27" fillId="0" borderId="34" xfId="0" applyFont="1" applyBorder="1" applyAlignment="1">
      <alignment horizontal="justify" vertical="center" wrapText="1"/>
    </xf>
    <xf numFmtId="0" fontId="27" fillId="0" borderId="35" xfId="0" applyFont="1" applyBorder="1" applyAlignment="1">
      <alignment horizontal="justify" vertical="center" wrapText="1"/>
    </xf>
    <xf numFmtId="0" fontId="27" fillId="0" borderId="17" xfId="0" applyFont="1" applyBorder="1" applyAlignment="1">
      <alignment horizontal="justify" vertical="center" wrapText="1"/>
    </xf>
    <xf numFmtId="0" fontId="27" fillId="0" borderId="36" xfId="0" applyFont="1" applyBorder="1" applyAlignment="1">
      <alignment horizontal="justify" vertical="center" wrapText="1"/>
    </xf>
    <xf numFmtId="0" fontId="25" fillId="0" borderId="13"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14" xfId="0" applyFont="1" applyBorder="1" applyAlignment="1">
      <alignment horizontal="justify" vertical="center" wrapText="1"/>
    </xf>
    <xf numFmtId="0" fontId="30" fillId="33" borderId="19"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1" fillId="0" borderId="64" xfId="0" applyFont="1" applyBorder="1" applyAlignment="1">
      <alignment horizontal="justify" vertical="center" wrapText="1"/>
    </xf>
    <xf numFmtId="0" fontId="1" fillId="0" borderId="61" xfId="0" applyFont="1" applyBorder="1" applyAlignment="1">
      <alignment horizontal="justify" vertical="center" wrapText="1"/>
    </xf>
    <xf numFmtId="0" fontId="30" fillId="33" borderId="20" xfId="0" applyFont="1" applyFill="1" applyBorder="1" applyAlignment="1">
      <alignment horizontal="center" vertical="center" wrapText="1"/>
    </xf>
    <xf numFmtId="0" fontId="3" fillId="0" borderId="64"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61" xfId="0" applyFont="1" applyBorder="1" applyAlignment="1">
      <alignment horizontal="justify" vertical="center" wrapText="1"/>
    </xf>
    <xf numFmtId="44" fontId="25" fillId="0" borderId="15" xfId="0" applyNumberFormat="1" applyFont="1" applyBorder="1" applyAlignment="1">
      <alignment horizontal="center" vertical="center" wrapText="1"/>
    </xf>
    <xf numFmtId="44" fontId="25" fillId="0" borderId="16"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1"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54" xfId="0" applyFont="1" applyBorder="1" applyAlignment="1">
      <alignment horizontal="justify" vertical="center" wrapText="1"/>
    </xf>
    <xf numFmtId="0" fontId="39" fillId="33" borderId="15"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23" fillId="0" borderId="1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14" xfId="0" applyFont="1" applyBorder="1" applyAlignment="1">
      <alignment horizontal="justify" vertical="center" wrapText="1"/>
    </xf>
    <xf numFmtId="0" fontId="3" fillId="0" borderId="39" xfId="0" applyFont="1" applyBorder="1" applyAlignment="1">
      <alignment horizontal="justify" vertical="center" wrapText="1"/>
    </xf>
    <xf numFmtId="0" fontId="15" fillId="33" borderId="15"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3" fillId="0" borderId="31"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27" xfId="0" applyFont="1" applyBorder="1" applyAlignment="1">
      <alignment horizontal="left" vertical="center" wrapText="1"/>
    </xf>
    <xf numFmtId="0" fontId="3" fillId="0" borderId="44" xfId="0" applyFont="1" applyBorder="1" applyAlignment="1">
      <alignment horizontal="left" vertical="center" wrapText="1"/>
    </xf>
    <xf numFmtId="0" fontId="3" fillId="0" borderId="29" xfId="0" applyFont="1" applyBorder="1" applyAlignment="1">
      <alignment horizontal="left" vertical="center" wrapText="1"/>
    </xf>
    <xf numFmtId="0" fontId="3" fillId="0" borderId="18" xfId="0" applyFont="1" applyBorder="1" applyAlignment="1">
      <alignment horizontal="left" vertical="center" wrapText="1"/>
    </xf>
    <xf numFmtId="176" fontId="13" fillId="33" borderId="15" xfId="0" applyNumberFormat="1" applyFont="1" applyFill="1" applyBorder="1" applyAlignment="1">
      <alignment horizontal="right" vertical="center" wrapText="1"/>
    </xf>
    <xf numFmtId="0" fontId="13" fillId="33" borderId="16" xfId="0" applyFont="1" applyFill="1" applyBorder="1" applyAlignment="1">
      <alignment horizontal="right" vertical="center" wrapText="1"/>
    </xf>
    <xf numFmtId="172" fontId="13" fillId="33" borderId="15" xfId="0" applyNumberFormat="1" applyFont="1" applyFill="1" applyBorder="1" applyAlignment="1">
      <alignment horizontal="right" vertical="center" wrapText="1"/>
    </xf>
    <xf numFmtId="0" fontId="8" fillId="0" borderId="50" xfId="0" applyFont="1" applyFill="1" applyBorder="1" applyAlignment="1">
      <alignment horizontal="justify" vertical="center" wrapText="1"/>
    </xf>
    <xf numFmtId="0" fontId="8" fillId="0" borderId="57" xfId="0" applyFont="1" applyFill="1" applyBorder="1" applyAlignment="1">
      <alignment horizontal="justify" vertical="center" wrapText="1"/>
    </xf>
    <xf numFmtId="0" fontId="8" fillId="0" borderId="63" xfId="0" applyFont="1" applyFill="1" applyBorder="1" applyAlignment="1">
      <alignment horizontal="justify" vertical="center" wrapText="1"/>
    </xf>
    <xf numFmtId="0" fontId="5" fillId="0" borderId="35"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36" xfId="0" applyFont="1" applyBorder="1" applyAlignment="1">
      <alignment horizontal="justify" vertical="center" wrapText="1"/>
    </xf>
    <xf numFmtId="0" fontId="2" fillId="0" borderId="15"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6" fillId="0" borderId="30" xfId="0" applyFont="1" applyBorder="1" applyAlignment="1">
      <alignment horizontal="justify" vertical="center" wrapText="1"/>
    </xf>
    <xf numFmtId="0" fontId="6" fillId="0" borderId="58" xfId="0" applyFont="1" applyBorder="1" applyAlignment="1">
      <alignment horizontal="justify" vertical="center" wrapText="1"/>
    </xf>
    <xf numFmtId="0" fontId="6" fillId="0" borderId="54" xfId="0" applyFont="1" applyBorder="1" applyAlignment="1">
      <alignment horizontal="justify" vertical="center" wrapText="1"/>
    </xf>
    <xf numFmtId="0" fontId="35" fillId="0" borderId="64" xfId="0" applyFont="1" applyFill="1" applyBorder="1" applyAlignment="1" applyProtection="1">
      <alignment horizontal="justify" vertical="center" wrapText="1"/>
      <protection/>
    </xf>
    <xf numFmtId="0" fontId="35" fillId="0" borderId="56" xfId="0" applyFont="1" applyFill="1" applyBorder="1" applyAlignment="1" applyProtection="1">
      <alignment horizontal="justify" vertical="center" wrapText="1"/>
      <protection/>
    </xf>
    <xf numFmtId="0" fontId="35" fillId="0" borderId="61" xfId="0" applyFont="1" applyFill="1" applyBorder="1" applyAlignment="1" applyProtection="1">
      <alignment horizontal="justify" vertical="center" wrapText="1"/>
      <protection/>
    </xf>
    <xf numFmtId="0" fontId="35" fillId="0" borderId="65" xfId="0" applyFont="1" applyFill="1" applyBorder="1" applyAlignment="1" applyProtection="1">
      <alignment horizontal="justify" vertical="center" wrapText="1"/>
      <protection/>
    </xf>
    <xf numFmtId="0" fontId="35" fillId="0" borderId="41" xfId="0" applyFont="1" applyFill="1" applyBorder="1" applyAlignment="1" applyProtection="1">
      <alignment horizontal="justify" vertical="center" wrapText="1"/>
      <protection/>
    </xf>
    <xf numFmtId="0" fontId="35" fillId="0" borderId="62" xfId="0" applyFont="1" applyFill="1" applyBorder="1" applyAlignment="1" applyProtection="1">
      <alignment horizontal="justify" vertical="center" wrapText="1"/>
      <protection/>
    </xf>
    <xf numFmtId="0" fontId="35" fillId="0" borderId="66" xfId="0" applyFont="1" applyFill="1" applyBorder="1" applyAlignment="1" applyProtection="1">
      <alignment horizontal="justify" vertical="center" wrapText="1"/>
      <protection/>
    </xf>
    <xf numFmtId="0" fontId="35" fillId="0" borderId="57" xfId="0" applyFont="1" applyFill="1" applyBorder="1" applyAlignment="1" applyProtection="1">
      <alignment horizontal="justify" vertical="center" wrapText="1"/>
      <protection/>
    </xf>
    <xf numFmtId="0" fontId="35" fillId="0" borderId="63" xfId="0" applyFont="1" applyFill="1" applyBorder="1" applyAlignment="1" applyProtection="1">
      <alignment horizontal="justify" vertical="center" wrapText="1"/>
      <protection/>
    </xf>
    <xf numFmtId="0" fontId="3" fillId="0" borderId="67"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2" xfId="0" applyFont="1" applyBorder="1" applyAlignment="1">
      <alignment horizontal="justify" vertical="center" wrapText="1"/>
    </xf>
    <xf numFmtId="0" fontId="2" fillId="35" borderId="15" xfId="0" applyFont="1" applyFill="1" applyBorder="1" applyAlignment="1">
      <alignment horizontal="center" vertical="center" wrapText="1"/>
    </xf>
    <xf numFmtId="0" fontId="2" fillId="35" borderId="42"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6" fillId="33" borderId="42" xfId="0" applyFont="1" applyFill="1" applyBorder="1" applyAlignment="1">
      <alignment horizontal="center" vertical="center" wrapText="1"/>
    </xf>
    <xf numFmtId="175" fontId="36" fillId="33" borderId="15" xfId="0" applyNumberFormat="1" applyFont="1" applyFill="1" applyBorder="1" applyAlignment="1">
      <alignment horizontal="center" vertical="center" wrapText="1"/>
    </xf>
    <xf numFmtId="175" fontId="36" fillId="33" borderId="16" xfId="0" applyNumberFormat="1"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3" xfId="0" applyFont="1" applyFill="1" applyBorder="1" applyAlignment="1">
      <alignment horizontal="center" vertical="center" wrapText="1"/>
    </xf>
    <xf numFmtId="175" fontId="36" fillId="33" borderId="22" xfId="0" applyNumberFormat="1" applyFont="1" applyFill="1" applyBorder="1" applyAlignment="1">
      <alignment horizontal="center" vertical="center" wrapText="1"/>
    </xf>
    <xf numFmtId="175" fontId="36" fillId="33" borderId="24" xfId="0" applyNumberFormat="1" applyFont="1" applyFill="1" applyBorder="1" applyAlignment="1">
      <alignment horizontal="center" vertical="center" wrapText="1"/>
    </xf>
    <xf numFmtId="0" fontId="28" fillId="0" borderId="35" xfId="0" applyFont="1" applyBorder="1" applyAlignment="1">
      <alignment horizontal="justify" vertical="center" wrapText="1"/>
    </xf>
    <xf numFmtId="0" fontId="28" fillId="0" borderId="17" xfId="0" applyFont="1" applyBorder="1" applyAlignment="1">
      <alignment horizontal="justify" vertical="center" wrapText="1"/>
    </xf>
    <xf numFmtId="0" fontId="28" fillId="0" borderId="36" xfId="0" applyFont="1" applyBorder="1" applyAlignment="1">
      <alignment horizontal="justify" vertical="center" wrapText="1"/>
    </xf>
    <xf numFmtId="0" fontId="5" fillId="0" borderId="13" xfId="0" applyFont="1" applyBorder="1" applyAlignment="1">
      <alignment horizontal="justify"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4"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44" xfId="0" applyFont="1" applyBorder="1" applyAlignment="1">
      <alignment horizontal="justify" vertical="center" wrapText="1"/>
    </xf>
    <xf numFmtId="0" fontId="0" fillId="0" borderId="31" xfId="0" applyFont="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1" xfId="0" applyFont="1" applyFill="1" applyBorder="1" applyAlignment="1">
      <alignment horizontal="justify" vertical="center" wrapText="1"/>
    </xf>
    <xf numFmtId="0" fontId="10" fillId="0" borderId="62" xfId="0" applyFont="1" applyFill="1" applyBorder="1" applyAlignment="1">
      <alignment horizontal="justify" vertical="center" wrapText="1"/>
    </xf>
    <xf numFmtId="0" fontId="0" fillId="0" borderId="15"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16" xfId="0" applyFont="1" applyBorder="1" applyAlignment="1">
      <alignment horizontal="justify" vertical="center" wrapText="1"/>
    </xf>
    <xf numFmtId="0" fontId="5" fillId="0" borderId="15" xfId="0" applyFont="1" applyBorder="1" applyAlignment="1">
      <alignment horizontal="justify" vertical="center" wrapText="1"/>
    </xf>
    <xf numFmtId="172" fontId="31" fillId="33" borderId="15" xfId="49" applyNumberFormat="1" applyFont="1" applyFill="1" applyBorder="1" applyAlignment="1">
      <alignment horizontal="right" vertical="center" wrapText="1"/>
    </xf>
    <xf numFmtId="172" fontId="31" fillId="33" borderId="16" xfId="49" applyNumberFormat="1" applyFont="1" applyFill="1" applyBorder="1" applyAlignment="1">
      <alignment horizontal="right" vertical="center" wrapText="1"/>
    </xf>
    <xf numFmtId="0" fontId="28" fillId="0" borderId="18" xfId="0" applyFont="1" applyBorder="1" applyAlignment="1">
      <alignment horizontal="justify" vertical="center" wrapText="1"/>
    </xf>
    <xf numFmtId="0" fontId="28" fillId="0" borderId="39" xfId="0" applyFont="1" applyBorder="1" applyAlignment="1">
      <alignment horizontal="justify" vertical="center" wrapText="1"/>
    </xf>
    <xf numFmtId="0" fontId="2" fillId="0" borderId="36" xfId="0" applyFont="1" applyBorder="1" applyAlignment="1">
      <alignment horizontal="justify" vertical="center" wrapText="1"/>
    </xf>
    <xf numFmtId="0" fontId="10" fillId="0" borderId="53" xfId="0" applyFont="1" applyFill="1" applyBorder="1" applyAlignment="1">
      <alignment horizontal="justify" vertical="center" wrapText="1"/>
    </xf>
    <xf numFmtId="0" fontId="10" fillId="0" borderId="56" xfId="0" applyFont="1" applyFill="1" applyBorder="1" applyAlignment="1">
      <alignment horizontal="justify" vertical="center" wrapText="1"/>
    </xf>
    <xf numFmtId="0" fontId="10" fillId="0" borderId="61" xfId="0" applyFont="1" applyFill="1" applyBorder="1" applyAlignment="1">
      <alignment horizontal="justify" vertical="center" wrapText="1"/>
    </xf>
    <xf numFmtId="0" fontId="0" fillId="0" borderId="2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9" xfId="0" applyFont="1" applyBorder="1" applyAlignment="1">
      <alignment horizontal="justify" vertical="center" wrapText="1"/>
    </xf>
    <xf numFmtId="0" fontId="15" fillId="33" borderId="19"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0" xfId="0" applyFont="1" applyFill="1" applyBorder="1" applyAlignment="1">
      <alignment horizontal="center" vertical="center" wrapText="1"/>
    </xf>
    <xf numFmtId="44" fontId="38" fillId="33" borderId="15" xfId="0" applyNumberFormat="1" applyFont="1" applyFill="1" applyBorder="1" applyAlignment="1">
      <alignment horizontal="center" vertical="center" wrapText="1"/>
    </xf>
    <xf numFmtId="44" fontId="38" fillId="33" borderId="16" xfId="0" applyNumberFormat="1" applyFont="1" applyFill="1" applyBorder="1" applyAlignment="1">
      <alignment horizontal="center" vertical="center" wrapText="1"/>
    </xf>
    <xf numFmtId="0" fontId="38" fillId="33" borderId="22" xfId="0" applyFont="1" applyFill="1" applyBorder="1" applyAlignment="1">
      <alignment horizontal="center" vertical="center" wrapText="1"/>
    </xf>
    <xf numFmtId="0" fontId="38" fillId="33" borderId="23" xfId="0" applyFont="1" applyFill="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justify" vertical="center" wrapText="1"/>
    </xf>
    <xf numFmtId="0" fontId="49" fillId="0" borderId="14" xfId="0" applyFont="1" applyBorder="1" applyAlignment="1">
      <alignment horizontal="justify" vertical="center" wrapText="1"/>
    </xf>
    <xf numFmtId="0" fontId="5" fillId="0" borderId="64"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61" xfId="0" applyFont="1" applyBorder="1" applyAlignment="1">
      <alignment horizontal="justify" vertical="center" wrapText="1"/>
    </xf>
    <xf numFmtId="0" fontId="3" fillId="0" borderId="24"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6" xfId="0" applyFont="1" applyBorder="1" applyAlignment="1">
      <alignment horizontal="justify" vertical="center" wrapText="1"/>
    </xf>
    <xf numFmtId="0" fontId="50" fillId="33" borderId="15" xfId="0" applyFont="1" applyFill="1" applyBorder="1" applyAlignment="1">
      <alignment horizontal="center" vertical="center" wrapText="1"/>
    </xf>
    <xf numFmtId="0" fontId="50" fillId="33" borderId="42" xfId="0" applyFont="1" applyFill="1" applyBorder="1" applyAlignment="1">
      <alignment horizontal="center" vertical="center" wrapText="1"/>
    </xf>
    <xf numFmtId="0" fontId="0" fillId="0" borderId="64" xfId="0" applyFont="1" applyBorder="1" applyAlignment="1">
      <alignment horizontal="justify" vertical="center" wrapText="1"/>
    </xf>
    <xf numFmtId="0" fontId="0" fillId="0" borderId="61" xfId="0" applyFont="1" applyBorder="1" applyAlignment="1">
      <alignment horizontal="justify" vertical="center" wrapText="1"/>
    </xf>
    <xf numFmtId="0" fontId="0" fillId="0" borderId="65" xfId="0" applyFont="1" applyBorder="1" applyAlignment="1">
      <alignment horizontal="justify" vertical="center" wrapText="1"/>
    </xf>
    <xf numFmtId="0" fontId="0" fillId="0" borderId="62" xfId="0" applyFont="1" applyBorder="1" applyAlignment="1">
      <alignment horizontal="justify" vertical="center" wrapText="1"/>
    </xf>
    <xf numFmtId="0" fontId="12" fillId="0" borderId="27" xfId="0" applyFont="1" applyFill="1" applyBorder="1" applyAlignment="1">
      <alignment horizontal="justify" vertical="center" wrapText="1"/>
    </xf>
    <xf numFmtId="0" fontId="12" fillId="0" borderId="44" xfId="0" applyFont="1" applyFill="1" applyBorder="1" applyAlignment="1">
      <alignment horizontal="justify" vertical="center" wrapText="1"/>
    </xf>
    <xf numFmtId="0" fontId="12" fillId="0" borderId="31" xfId="0" applyFont="1" applyFill="1" applyBorder="1" applyAlignment="1">
      <alignment horizontal="justify" vertical="center" wrapText="1"/>
    </xf>
    <xf numFmtId="0" fontId="12" fillId="0" borderId="50" xfId="0" applyFont="1" applyFill="1" applyBorder="1" applyAlignment="1">
      <alignment horizontal="justify" vertical="center" wrapText="1"/>
    </xf>
    <xf numFmtId="0" fontId="12" fillId="0" borderId="57" xfId="0" applyFont="1" applyFill="1" applyBorder="1" applyAlignment="1">
      <alignment horizontal="justify" vertical="center" wrapText="1"/>
    </xf>
    <xf numFmtId="0" fontId="12" fillId="0" borderId="63" xfId="0" applyFont="1" applyFill="1" applyBorder="1" applyAlignment="1">
      <alignment horizontal="justify" vertical="center" wrapText="1"/>
    </xf>
    <xf numFmtId="176" fontId="14" fillId="33" borderId="15" xfId="0" applyNumberFormat="1" applyFont="1" applyFill="1" applyBorder="1" applyAlignment="1">
      <alignment horizontal="right" vertical="center" wrapText="1"/>
    </xf>
    <xf numFmtId="176" fontId="14" fillId="33" borderId="16" xfId="0" applyNumberFormat="1" applyFont="1" applyFill="1" applyBorder="1" applyAlignment="1">
      <alignment horizontal="right" vertical="center" wrapText="1"/>
    </xf>
    <xf numFmtId="172" fontId="14" fillId="33" borderId="15" xfId="0" applyNumberFormat="1" applyFont="1" applyFill="1" applyBorder="1" applyAlignment="1">
      <alignment horizontal="right" vertical="center" wrapText="1"/>
    </xf>
    <xf numFmtId="172" fontId="14" fillId="33" borderId="16" xfId="0" applyNumberFormat="1" applyFont="1" applyFill="1" applyBorder="1" applyAlignment="1">
      <alignment horizontal="right" vertical="center" wrapText="1"/>
    </xf>
    <xf numFmtId="0" fontId="12" fillId="0" borderId="43" xfId="0" applyFont="1" applyFill="1" applyBorder="1" applyAlignment="1">
      <alignment horizontal="justify" vertical="center" wrapText="1"/>
    </xf>
    <xf numFmtId="0" fontId="12" fillId="0" borderId="33" xfId="0" applyFont="1" applyFill="1" applyBorder="1" applyAlignment="1">
      <alignment horizontal="justify" vertical="center" wrapText="1"/>
    </xf>
    <xf numFmtId="0" fontId="12" fillId="0" borderId="34" xfId="0" applyFont="1" applyFill="1" applyBorder="1" applyAlignment="1">
      <alignment horizontal="justify" vertical="center" wrapText="1"/>
    </xf>
    <xf numFmtId="0" fontId="12" fillId="0" borderId="29"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12" fillId="0" borderId="39" xfId="0" applyFont="1" applyFill="1" applyBorder="1" applyAlignment="1">
      <alignment horizontal="justify" vertical="center" wrapText="1"/>
    </xf>
    <xf numFmtId="0" fontId="0" fillId="0" borderId="30" xfId="0" applyFont="1" applyBorder="1" applyAlignment="1">
      <alignment horizontal="justify" vertical="center" wrapText="1"/>
    </xf>
    <xf numFmtId="0" fontId="0" fillId="0" borderId="54" xfId="0" applyFont="1" applyBorder="1" applyAlignment="1">
      <alignment horizontal="justify" vertical="center" wrapText="1"/>
    </xf>
    <xf numFmtId="0" fontId="26" fillId="33" borderId="30" xfId="0" applyFont="1" applyFill="1" applyBorder="1" applyAlignment="1">
      <alignment horizontal="center" vertical="center" wrapText="1"/>
    </xf>
    <xf numFmtId="0" fontId="26" fillId="33" borderId="58" xfId="0" applyFont="1" applyFill="1" applyBorder="1" applyAlignment="1">
      <alignment horizontal="center" vertical="center" wrapText="1"/>
    </xf>
    <xf numFmtId="0" fontId="26" fillId="33" borderId="54" xfId="0" applyFont="1" applyFill="1" applyBorder="1" applyAlignment="1">
      <alignment horizontal="center" vertical="center" wrapText="1"/>
    </xf>
    <xf numFmtId="0" fontId="0" fillId="0" borderId="66" xfId="0" applyFont="1" applyBorder="1" applyAlignment="1">
      <alignment horizontal="justify" vertical="center" wrapText="1"/>
    </xf>
    <xf numFmtId="0" fontId="0" fillId="0" borderId="63" xfId="0" applyFont="1" applyBorder="1" applyAlignment="1">
      <alignment horizontal="justify" vertical="center" wrapText="1"/>
    </xf>
    <xf numFmtId="0" fontId="39" fillId="33" borderId="19" xfId="0" applyFont="1" applyFill="1" applyBorder="1" applyAlignment="1">
      <alignment horizontal="center" vertical="center" wrapText="1"/>
    </xf>
    <xf numFmtId="0" fontId="39" fillId="33" borderId="20"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0" fillId="0" borderId="29" xfId="0" applyBorder="1" applyAlignment="1">
      <alignment horizontal="left" vertical="center" wrapText="1"/>
    </xf>
    <xf numFmtId="0" fontId="0" fillId="0" borderId="18" xfId="0" applyFont="1" applyBorder="1" applyAlignment="1">
      <alignment horizontal="left" vertical="center" wrapText="1"/>
    </xf>
    <xf numFmtId="0" fontId="0" fillId="0" borderId="39" xfId="0" applyFont="1" applyBorder="1" applyAlignment="1">
      <alignment horizontal="left" vertical="center" wrapText="1"/>
    </xf>
    <xf numFmtId="0" fontId="0" fillId="0" borderId="35" xfId="0" applyBorder="1" applyAlignment="1">
      <alignment horizontal="justify" vertical="center" wrapText="1"/>
    </xf>
    <xf numFmtId="0" fontId="36" fillId="33" borderId="65" xfId="0" applyFont="1" applyFill="1" applyBorder="1" applyAlignment="1">
      <alignment vertical="center" wrapText="1"/>
    </xf>
    <xf numFmtId="0" fontId="36" fillId="33" borderId="41" xfId="0" applyFont="1" applyFill="1" applyBorder="1" applyAlignment="1">
      <alignment vertical="center" wrapText="1"/>
    </xf>
    <xf numFmtId="0" fontId="36" fillId="33" borderId="62" xfId="0" applyFont="1" applyFill="1" applyBorder="1" applyAlignment="1">
      <alignment vertical="center" wrapText="1"/>
    </xf>
    <xf numFmtId="0" fontId="36" fillId="33" borderId="30" xfId="0" applyFont="1" applyFill="1" applyBorder="1" applyAlignment="1">
      <alignment horizontal="left" vertical="center" wrapText="1"/>
    </xf>
    <xf numFmtId="0" fontId="36" fillId="33" borderId="58" xfId="0" applyFont="1" applyFill="1" applyBorder="1" applyAlignment="1">
      <alignment horizontal="left" vertical="center" wrapText="1"/>
    </xf>
    <xf numFmtId="0" fontId="36" fillId="33" borderId="54" xfId="0" applyFont="1" applyFill="1" applyBorder="1" applyAlignment="1">
      <alignment horizontal="left" vertical="center" wrapText="1"/>
    </xf>
    <xf numFmtId="0" fontId="36" fillId="33" borderId="64" xfId="0" applyFont="1" applyFill="1" applyBorder="1" applyAlignment="1">
      <alignment vertical="center" wrapText="1"/>
    </xf>
    <xf numFmtId="0" fontId="36" fillId="33" borderId="56" xfId="0" applyFont="1" applyFill="1" applyBorder="1" applyAlignment="1">
      <alignment vertical="center" wrapText="1"/>
    </xf>
    <xf numFmtId="0" fontId="36" fillId="33" borderId="61" xfId="0" applyFont="1" applyFill="1" applyBorder="1" applyAlignment="1">
      <alignment vertical="center" wrapText="1"/>
    </xf>
    <xf numFmtId="0" fontId="34" fillId="33" borderId="15"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16" xfId="0" applyFont="1" applyFill="1" applyBorder="1" applyAlignment="1">
      <alignment horizontal="center" vertical="center" wrapText="1"/>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3" fillId="0" borderId="41" xfId="49" applyNumberFormat="1" applyFont="1" applyBorder="1" applyAlignment="1">
      <alignment horizontal="justify" vertical="center" wrapText="1"/>
    </xf>
    <xf numFmtId="172" fontId="4" fillId="35" borderId="77" xfId="49" applyNumberFormat="1" applyFont="1" applyFill="1" applyBorder="1" applyAlignment="1">
      <alignment horizontal="left" vertical="center" wrapText="1"/>
    </xf>
    <xf numFmtId="172" fontId="4" fillId="35" borderId="46" xfId="49" applyNumberFormat="1" applyFont="1" applyFill="1" applyBorder="1" applyAlignment="1">
      <alignment horizontal="left" vertical="center" wrapText="1"/>
    </xf>
    <xf numFmtId="0" fontId="3" fillId="0" borderId="56" xfId="49" applyNumberFormat="1" applyFont="1" applyBorder="1" applyAlignment="1">
      <alignment horizontal="justify" vertical="center" wrapText="1"/>
    </xf>
    <xf numFmtId="172" fontId="3" fillId="0" borderId="57" xfId="49" applyNumberFormat="1" applyFont="1" applyBorder="1" applyAlignment="1">
      <alignment horizontal="justify" vertical="center" wrapText="1"/>
    </xf>
    <xf numFmtId="172" fontId="3" fillId="0" borderId="56" xfId="49" applyNumberFormat="1" applyFont="1" applyBorder="1" applyAlignment="1">
      <alignment horizontal="justify" vertical="center" wrapText="1"/>
    </xf>
    <xf numFmtId="172" fontId="3" fillId="0" borderId="41" xfId="49" applyNumberFormat="1" applyFont="1" applyBorder="1" applyAlignment="1">
      <alignment horizontal="justify" vertical="center" wrapText="1"/>
    </xf>
    <xf numFmtId="172" fontId="3" fillId="0" borderId="74" xfId="49" applyNumberFormat="1" applyFont="1" applyBorder="1" applyAlignment="1">
      <alignment horizontal="justify" vertical="center" wrapText="1"/>
    </xf>
    <xf numFmtId="172" fontId="3" fillId="0" borderId="55" xfId="49" applyNumberFormat="1" applyFont="1" applyBorder="1" applyAlignment="1">
      <alignment horizontal="justify" vertical="center" wrapText="1"/>
    </xf>
    <xf numFmtId="0" fontId="38" fillId="33" borderId="68" xfId="0" applyFont="1" applyFill="1" applyBorder="1" applyAlignment="1">
      <alignment vertical="center" wrapText="1"/>
    </xf>
    <xf numFmtId="0" fontId="38" fillId="33" borderId="74" xfId="0" applyFont="1" applyFill="1" applyBorder="1" applyAlignment="1">
      <alignment vertical="center" wrapText="1"/>
    </xf>
    <xf numFmtId="0" fontId="38" fillId="33" borderId="75" xfId="0" applyFont="1" applyFill="1" applyBorder="1" applyAlignment="1">
      <alignment vertical="center" wrapText="1"/>
    </xf>
    <xf numFmtId="0" fontId="38" fillId="33" borderId="15" xfId="0" applyFont="1" applyFill="1" applyBorder="1" applyAlignment="1">
      <alignment horizontal="left" vertical="center" wrapText="1"/>
    </xf>
    <xf numFmtId="0" fontId="38" fillId="33" borderId="42" xfId="0" applyFont="1" applyFill="1" applyBorder="1" applyAlignment="1">
      <alignment horizontal="left" vertical="center" wrapText="1"/>
    </xf>
    <xf numFmtId="0" fontId="38" fillId="33" borderId="16" xfId="0" applyFont="1" applyFill="1" applyBorder="1" applyAlignment="1">
      <alignment horizontal="left" vertical="center" wrapText="1"/>
    </xf>
    <xf numFmtId="0" fontId="38" fillId="33" borderId="67" xfId="0" applyFont="1" applyFill="1" applyBorder="1" applyAlignment="1">
      <alignment vertical="center" wrapText="1"/>
    </xf>
    <xf numFmtId="0" fontId="38" fillId="33" borderId="55" xfId="0" applyFont="1" applyFill="1" applyBorder="1" applyAlignment="1">
      <alignment vertical="center" wrapText="1"/>
    </xf>
    <xf numFmtId="0" fontId="38" fillId="33" borderId="47" xfId="0" applyFont="1" applyFill="1" applyBorder="1" applyAlignment="1">
      <alignment vertical="center" wrapText="1"/>
    </xf>
    <xf numFmtId="0" fontId="38" fillId="33" borderId="65" xfId="0" applyFont="1" applyFill="1" applyBorder="1" applyAlignment="1">
      <alignment vertical="center" wrapText="1"/>
    </xf>
    <xf numFmtId="0" fontId="38" fillId="33" borderId="41" xfId="0" applyFont="1" applyFill="1" applyBorder="1" applyAlignment="1">
      <alignment vertical="center" wrapText="1"/>
    </xf>
    <xf numFmtId="0" fontId="38" fillId="33" borderId="62" xfId="0" applyFont="1" applyFill="1" applyBorder="1" applyAlignment="1">
      <alignment vertical="center" wrapText="1"/>
    </xf>
    <xf numFmtId="0" fontId="0" fillId="0" borderId="58" xfId="0" applyFont="1" applyBorder="1" applyAlignment="1">
      <alignment horizontal="justify" vertical="center" wrapText="1"/>
    </xf>
    <xf numFmtId="0" fontId="17" fillId="0" borderId="1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16" xfId="0" applyFont="1" applyBorder="1" applyAlignment="1">
      <alignment horizontal="center"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173" fontId="38" fillId="0" borderId="44" xfId="0" applyNumberFormat="1" applyFont="1" applyBorder="1" applyAlignment="1">
      <alignment horizontal="left" vertical="center" wrapText="1"/>
    </xf>
    <xf numFmtId="0" fontId="15" fillId="0" borderId="13" xfId="0" applyFont="1" applyBorder="1" applyAlignment="1">
      <alignment horizontal="left" vertical="center" wrapText="1"/>
    </xf>
    <xf numFmtId="0" fontId="15" fillId="0" borderId="0" xfId="0" applyFont="1" applyBorder="1" applyAlignment="1">
      <alignment horizontal="left" vertical="center" wrapText="1"/>
    </xf>
    <xf numFmtId="0" fontId="38" fillId="0" borderId="17" xfId="0" applyFont="1" applyBorder="1" applyAlignment="1">
      <alignment horizontal="left" vertical="center" wrapText="1"/>
    </xf>
    <xf numFmtId="0" fontId="38" fillId="0" borderId="36" xfId="0" applyFont="1" applyBorder="1" applyAlignment="1">
      <alignment horizontal="left" vertical="center" wrapText="1"/>
    </xf>
    <xf numFmtId="0" fontId="38" fillId="0" borderId="13" xfId="0" applyFont="1" applyBorder="1" applyAlignment="1">
      <alignment horizontal="left" vertical="center" wrapText="1"/>
    </xf>
    <xf numFmtId="0" fontId="38" fillId="0" borderId="0" xfId="0" applyFont="1" applyBorder="1" applyAlignment="1">
      <alignment horizontal="left" vertical="center" wrapText="1"/>
    </xf>
    <xf numFmtId="0" fontId="38" fillId="0" borderId="14" xfId="0" applyFont="1" applyBorder="1" applyAlignment="1">
      <alignment horizontal="left" vertical="center" wrapText="1"/>
    </xf>
    <xf numFmtId="0" fontId="51" fillId="0" borderId="35" xfId="0" applyFont="1" applyBorder="1" applyAlignment="1">
      <alignment horizontal="justify" vertical="center" wrapText="1"/>
    </xf>
    <xf numFmtId="0" fontId="51" fillId="0" borderId="17" xfId="0" applyFont="1" applyBorder="1" applyAlignment="1">
      <alignment horizontal="justify" vertical="center" wrapText="1"/>
    </xf>
    <xf numFmtId="0" fontId="51" fillId="0" borderId="36"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14" xfId="0" applyFont="1" applyBorder="1" applyAlignment="1">
      <alignment horizontal="justify" vertical="center" wrapText="1"/>
    </xf>
    <xf numFmtId="0" fontId="15" fillId="0" borderId="0" xfId="0" applyFont="1" applyBorder="1" applyAlignment="1">
      <alignment horizontal="justify" vertical="center" wrapText="1"/>
    </xf>
    <xf numFmtId="0" fontId="44" fillId="0" borderId="13" xfId="0" applyFont="1" applyBorder="1" applyAlignment="1">
      <alignment horizontal="justify" vertical="center" wrapText="1"/>
    </xf>
    <xf numFmtId="0" fontId="44" fillId="0" borderId="0" xfId="0" applyFont="1" applyBorder="1" applyAlignment="1">
      <alignment horizontal="justify" vertical="center" wrapText="1"/>
    </xf>
    <xf numFmtId="0" fontId="44" fillId="0" borderId="14" xfId="0" applyFont="1" applyBorder="1" applyAlignment="1">
      <alignment horizontal="justify" vertical="center" wrapText="1"/>
    </xf>
    <xf numFmtId="0" fontId="40" fillId="0" borderId="13" xfId="0" applyFont="1" applyBorder="1" applyAlignment="1">
      <alignment horizontal="justify" vertical="center" wrapText="1"/>
    </xf>
    <xf numFmtId="0" fontId="40" fillId="0" borderId="0" xfId="0" applyFont="1" applyBorder="1" applyAlignment="1">
      <alignment horizontal="justify" vertical="center" wrapText="1"/>
    </xf>
    <xf numFmtId="0" fontId="40" fillId="0" borderId="14" xfId="0" applyFont="1" applyBorder="1" applyAlignment="1">
      <alignment horizontal="justify" vertical="center" wrapText="1"/>
    </xf>
    <xf numFmtId="0" fontId="38" fillId="0" borderId="15"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6" xfId="0" applyFont="1" applyBorder="1" applyAlignment="1">
      <alignment horizontal="center" vertical="center" wrapText="1"/>
    </xf>
    <xf numFmtId="175" fontId="38" fillId="0" borderId="15" xfId="52" applyNumberFormat="1" applyFont="1" applyBorder="1" applyAlignment="1">
      <alignment horizontal="center" vertical="center" wrapText="1"/>
    </xf>
    <xf numFmtId="175" fontId="38" fillId="0" borderId="16" xfId="52" applyNumberFormat="1" applyFont="1" applyBorder="1" applyAlignment="1">
      <alignment horizontal="center" vertical="center" wrapText="1"/>
    </xf>
    <xf numFmtId="175" fontId="38" fillId="33" borderId="15" xfId="0" applyNumberFormat="1" applyFont="1" applyFill="1" applyBorder="1" applyAlignment="1">
      <alignment horizontal="center" vertical="center" wrapText="1"/>
    </xf>
    <xf numFmtId="0" fontId="19" fillId="0" borderId="13" xfId="0" applyFont="1" applyBorder="1" applyAlignment="1">
      <alignment horizontal="justify" vertical="center" wrapText="1"/>
    </xf>
    <xf numFmtId="0" fontId="15" fillId="0" borderId="17"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36" xfId="0" applyFont="1" applyBorder="1" applyAlignment="1">
      <alignment horizontal="justify" vertical="center" wrapText="1"/>
    </xf>
    <xf numFmtId="0" fontId="17" fillId="0" borderId="33" xfId="0" applyFont="1" applyBorder="1" applyAlignment="1">
      <alignment horizontal="justify" vertical="center" wrapText="1"/>
    </xf>
    <xf numFmtId="0" fontId="17" fillId="0" borderId="34" xfId="0" applyFont="1" applyBorder="1" applyAlignment="1">
      <alignment horizontal="justify" vertical="center" wrapText="1"/>
    </xf>
    <xf numFmtId="0" fontId="15" fillId="0" borderId="14"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39"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5" fillId="33" borderId="15" xfId="0" applyFont="1" applyFill="1" applyBorder="1" applyAlignment="1">
      <alignment horizontal="left" vertical="center" wrapText="1"/>
    </xf>
    <xf numFmtId="0" fontId="15" fillId="33" borderId="42" xfId="0" applyFont="1" applyFill="1" applyBorder="1" applyAlignment="1">
      <alignment horizontal="left" vertical="center" wrapText="1"/>
    </xf>
    <xf numFmtId="0" fontId="15" fillId="33" borderId="16" xfId="0" applyFont="1" applyFill="1" applyBorder="1" applyAlignment="1">
      <alignment horizontal="left" vertical="center" wrapText="1"/>
    </xf>
    <xf numFmtId="0" fontId="5" fillId="0" borderId="19" xfId="0" applyFont="1" applyFill="1" applyBorder="1" applyAlignment="1">
      <alignment horizontal="justify" vertical="center" wrapText="1"/>
    </xf>
    <xf numFmtId="0" fontId="5" fillId="0" borderId="20" xfId="0" applyFont="1" applyFill="1" applyBorder="1" applyAlignment="1">
      <alignment horizontal="justify" vertical="center"/>
    </xf>
    <xf numFmtId="0" fontId="5" fillId="0" borderId="21" xfId="0" applyFont="1" applyFill="1" applyBorder="1" applyAlignment="1">
      <alignment horizontal="justify" vertical="center"/>
    </xf>
    <xf numFmtId="175" fontId="38" fillId="33" borderId="16" xfId="0" applyNumberFormat="1" applyFont="1" applyFill="1" applyBorder="1" applyAlignment="1">
      <alignment horizontal="center" vertical="center" wrapText="1"/>
    </xf>
    <xf numFmtId="175" fontId="38" fillId="33" borderId="22" xfId="0" applyNumberFormat="1" applyFont="1" applyFill="1" applyBorder="1" applyAlignment="1">
      <alignment horizontal="center" vertical="center" wrapText="1"/>
    </xf>
    <xf numFmtId="175" fontId="38" fillId="33" borderId="24" xfId="0" applyNumberFormat="1" applyFont="1" applyFill="1" applyBorder="1" applyAlignment="1">
      <alignment horizontal="center" vertical="center" wrapText="1"/>
    </xf>
    <xf numFmtId="0" fontId="15" fillId="0" borderId="13" xfId="0" applyFont="1" applyBorder="1" applyAlignment="1">
      <alignment horizontal="justify" vertical="center" wrapText="1"/>
    </xf>
    <xf numFmtId="0" fontId="40" fillId="0" borderId="17" xfId="0" applyFont="1" applyBorder="1" applyAlignment="1">
      <alignment horizontal="justify" vertical="center" wrapText="1"/>
    </xf>
    <xf numFmtId="0" fontId="40" fillId="0" borderId="36" xfId="0" applyFont="1" applyBorder="1" applyAlignment="1">
      <alignment horizontal="justify" vertical="center" wrapText="1"/>
    </xf>
    <xf numFmtId="0" fontId="40" fillId="0" borderId="18" xfId="0" applyFont="1" applyBorder="1" applyAlignment="1">
      <alignment horizontal="justify" vertical="center" wrapText="1"/>
    </xf>
    <xf numFmtId="0" fontId="40" fillId="0" borderId="39" xfId="0" applyFont="1" applyBorder="1" applyAlignment="1">
      <alignment horizontal="justify" vertical="center" wrapText="1"/>
    </xf>
    <xf numFmtId="0" fontId="17" fillId="0" borderId="22" xfId="0" applyFont="1" applyBorder="1" applyAlignment="1">
      <alignment horizontal="justify" vertical="center" wrapText="1"/>
    </xf>
    <xf numFmtId="0" fontId="17" fillId="0" borderId="23" xfId="0" applyFont="1" applyBorder="1" applyAlignment="1">
      <alignment horizontal="justify" vertical="center" wrapText="1"/>
    </xf>
    <xf numFmtId="0" fontId="17" fillId="0" borderId="24" xfId="0" applyFont="1" applyBorder="1" applyAlignment="1">
      <alignment horizontal="justify" vertical="center" wrapText="1"/>
    </xf>
    <xf numFmtId="0" fontId="15" fillId="0" borderId="19"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21" xfId="0" applyFont="1" applyBorder="1" applyAlignment="1">
      <alignment horizontal="justify" vertical="center" wrapText="1"/>
    </xf>
    <xf numFmtId="0" fontId="19" fillId="0" borderId="35"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36" xfId="0" applyFont="1" applyBorder="1" applyAlignment="1">
      <alignment horizontal="justify" vertical="center" wrapText="1"/>
    </xf>
    <xf numFmtId="0" fontId="15" fillId="0" borderId="35" xfId="0" applyFont="1" applyBorder="1" applyAlignment="1">
      <alignment horizontal="justify" vertical="center" wrapText="1"/>
    </xf>
    <xf numFmtId="0" fontId="17" fillId="0" borderId="20" xfId="0" applyFont="1" applyBorder="1" applyAlignment="1">
      <alignment horizontal="center"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7" fillId="0" borderId="0" xfId="0" applyFont="1" applyBorder="1" applyAlignment="1">
      <alignment horizontal="center" vertical="center" wrapText="1"/>
    </xf>
    <xf numFmtId="0" fontId="17" fillId="0" borderId="23"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31" xfId="0" applyFont="1" applyBorder="1" applyAlignment="1">
      <alignment horizontal="center" vertical="center" wrapText="1"/>
    </xf>
    <xf numFmtId="0" fontId="15" fillId="0" borderId="29" xfId="0" applyFont="1" applyBorder="1" applyAlignment="1">
      <alignment horizontal="justify" vertical="center" wrapText="1"/>
    </xf>
    <xf numFmtId="0" fontId="15" fillId="0" borderId="18" xfId="0" applyFont="1" applyBorder="1" applyAlignment="1">
      <alignment horizontal="justify" vertical="center" wrapText="1"/>
    </xf>
    <xf numFmtId="0" fontId="39" fillId="0" borderId="17" xfId="0" applyFont="1" applyBorder="1" applyAlignment="1">
      <alignment horizontal="justify" vertical="center" wrapText="1"/>
    </xf>
    <xf numFmtId="0" fontId="39" fillId="0" borderId="36" xfId="0" applyFont="1" applyBorder="1" applyAlignment="1">
      <alignment horizontal="justify" vertical="center" wrapText="1"/>
    </xf>
    <xf numFmtId="0" fontId="39" fillId="0" borderId="18" xfId="0" applyFont="1" applyBorder="1" applyAlignment="1">
      <alignment horizontal="justify" vertical="center" wrapText="1"/>
    </xf>
    <xf numFmtId="0" fontId="39" fillId="0" borderId="39"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22" xfId="0" applyFont="1" applyBorder="1" applyAlignment="1">
      <alignment horizontal="justify" vertical="center" wrapText="1"/>
    </xf>
    <xf numFmtId="0" fontId="15" fillId="0" borderId="23" xfId="0" applyFont="1" applyBorder="1" applyAlignment="1">
      <alignment horizontal="justify" vertical="center" wrapText="1"/>
    </xf>
    <xf numFmtId="0" fontId="15" fillId="0" borderId="24"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54" xfId="0" applyFont="1" applyBorder="1" applyAlignment="1">
      <alignment horizontal="justify" vertical="center" wrapText="1"/>
    </xf>
    <xf numFmtId="0" fontId="39" fillId="0" borderId="30" xfId="0" applyFont="1" applyBorder="1" applyAlignment="1">
      <alignment horizontal="left" vertical="center" wrapText="1"/>
    </xf>
    <xf numFmtId="0" fontId="39" fillId="0" borderId="54" xfId="0" applyFont="1" applyBorder="1" applyAlignment="1">
      <alignment horizontal="left" vertical="center" wrapText="1"/>
    </xf>
    <xf numFmtId="0" fontId="15" fillId="0" borderId="30" xfId="0" applyFont="1" applyBorder="1" applyAlignment="1">
      <alignment horizontal="left" vertical="center" wrapText="1"/>
    </xf>
    <xf numFmtId="0" fontId="15" fillId="0" borderId="58" xfId="0" applyFont="1" applyBorder="1" applyAlignment="1">
      <alignment horizontal="left" vertical="center" wrapText="1"/>
    </xf>
    <xf numFmtId="0" fontId="15" fillId="0" borderId="54" xfId="0" applyFont="1" applyBorder="1" applyAlignment="1">
      <alignment horizontal="left" vertical="center" wrapText="1"/>
    </xf>
    <xf numFmtId="0" fontId="39" fillId="0" borderId="35" xfId="0" applyFont="1" applyBorder="1" applyAlignment="1">
      <alignment horizontal="left" vertical="center" wrapText="1"/>
    </xf>
    <xf numFmtId="0" fontId="39" fillId="0" borderId="36" xfId="0" applyFont="1" applyBorder="1" applyAlignment="1">
      <alignment horizontal="left" vertical="center" wrapText="1"/>
    </xf>
    <xf numFmtId="0" fontId="15" fillId="0" borderId="43"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9" fillId="0" borderId="29" xfId="0" applyFont="1" applyBorder="1" applyAlignment="1">
      <alignment horizontal="left" vertical="center" wrapText="1"/>
    </xf>
    <xf numFmtId="0" fontId="39" fillId="0" borderId="39" xfId="0" applyFont="1" applyBorder="1" applyAlignment="1">
      <alignment horizontal="left" vertical="center" wrapText="1"/>
    </xf>
    <xf numFmtId="0" fontId="4"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4"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36" xfId="0" applyFont="1" applyBorder="1" applyAlignment="1">
      <alignment horizontal="justify" vertical="center" wrapText="1"/>
    </xf>
    <xf numFmtId="176" fontId="31" fillId="33" borderId="86" xfId="0" applyNumberFormat="1" applyFont="1" applyFill="1" applyBorder="1" applyAlignment="1">
      <alignment horizontal="right" vertical="center" wrapText="1"/>
    </xf>
    <xf numFmtId="0" fontId="31" fillId="33" borderId="24" xfId="0" applyFont="1" applyFill="1" applyBorder="1" applyAlignment="1">
      <alignment horizontal="right" vertical="center" wrapText="1"/>
    </xf>
    <xf numFmtId="0" fontId="31" fillId="33" borderId="15" xfId="0" applyFont="1" applyFill="1" applyBorder="1" applyAlignment="1">
      <alignment horizontal="right" vertical="center" wrapText="1"/>
    </xf>
    <xf numFmtId="0" fontId="0" fillId="0" borderId="29" xfId="0" applyFont="1" applyBorder="1" applyAlignment="1">
      <alignment horizontal="left" vertical="center" wrapText="1"/>
    </xf>
    <xf numFmtId="0" fontId="25" fillId="0" borderId="21" xfId="0" applyFont="1" applyBorder="1" applyAlignment="1">
      <alignment horizontal="left" vertical="center" wrapText="1"/>
    </xf>
    <xf numFmtId="0" fontId="0" fillId="0" borderId="0" xfId="0"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85725</xdr:rowOff>
    </xdr:from>
    <xdr:to>
      <xdr:col>1</xdr:col>
      <xdr:colOff>590550</xdr:colOff>
      <xdr:row>2</xdr:row>
      <xdr:rowOff>342900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57175" y="85725"/>
          <a:ext cx="571500"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85725</xdr:rowOff>
    </xdr:from>
    <xdr:to>
      <xdr:col>1</xdr:col>
      <xdr:colOff>752475</xdr:colOff>
      <xdr:row>2</xdr:row>
      <xdr:rowOff>342900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419100" y="85725"/>
          <a:ext cx="57150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85725</xdr:rowOff>
    </xdr:from>
    <xdr:to>
      <xdr:col>1</xdr:col>
      <xdr:colOff>752475</xdr:colOff>
      <xdr:row>2</xdr:row>
      <xdr:rowOff>342900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419100" y="85725"/>
          <a:ext cx="57150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76200</xdr:rowOff>
    </xdr:from>
    <xdr:to>
      <xdr:col>1</xdr:col>
      <xdr:colOff>695325</xdr:colOff>
      <xdr:row>2</xdr:row>
      <xdr:rowOff>333375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361950" y="76200"/>
          <a:ext cx="571500"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1</xdr:col>
      <xdr:colOff>628650</xdr:colOff>
      <xdr:row>2</xdr:row>
      <xdr:rowOff>323850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361950" y="66675"/>
          <a:ext cx="571500" cy="781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123825</xdr:rowOff>
    </xdr:from>
    <xdr:to>
      <xdr:col>1</xdr:col>
      <xdr:colOff>514350</xdr:colOff>
      <xdr:row>2</xdr:row>
      <xdr:rowOff>285750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47650" y="123825"/>
          <a:ext cx="533400" cy="657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76200</xdr:rowOff>
    </xdr:from>
    <xdr:to>
      <xdr:col>1</xdr:col>
      <xdr:colOff>628650</xdr:colOff>
      <xdr:row>2</xdr:row>
      <xdr:rowOff>333375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95275" y="76200"/>
          <a:ext cx="571500" cy="676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76200</xdr:rowOff>
    </xdr:from>
    <xdr:to>
      <xdr:col>1</xdr:col>
      <xdr:colOff>628650</xdr:colOff>
      <xdr:row>2</xdr:row>
      <xdr:rowOff>333375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95275" y="76200"/>
          <a:ext cx="571500" cy="676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57150</xdr:rowOff>
    </xdr:from>
    <xdr:to>
      <xdr:col>1</xdr:col>
      <xdr:colOff>581025</xdr:colOff>
      <xdr:row>2</xdr:row>
      <xdr:rowOff>304800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47650" y="57150"/>
          <a:ext cx="571500" cy="771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57150</xdr:rowOff>
    </xdr:from>
    <xdr:to>
      <xdr:col>1</xdr:col>
      <xdr:colOff>581025</xdr:colOff>
      <xdr:row>2</xdr:row>
      <xdr:rowOff>304800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47650" y="57150"/>
          <a:ext cx="5715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1</xdr:col>
      <xdr:colOff>581025</xdr:colOff>
      <xdr:row>2</xdr:row>
      <xdr:rowOff>352425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47650" y="95250"/>
          <a:ext cx="5715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xdr:col>
      <xdr:colOff>466725</xdr:colOff>
      <xdr:row>2</xdr:row>
      <xdr:rowOff>342900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133350" y="85725"/>
          <a:ext cx="5715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76200</xdr:rowOff>
    </xdr:from>
    <xdr:to>
      <xdr:col>1</xdr:col>
      <xdr:colOff>628650</xdr:colOff>
      <xdr:row>2</xdr:row>
      <xdr:rowOff>333375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95275" y="76200"/>
          <a:ext cx="5715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76200</xdr:rowOff>
    </xdr:from>
    <xdr:to>
      <xdr:col>1</xdr:col>
      <xdr:colOff>628650</xdr:colOff>
      <xdr:row>2</xdr:row>
      <xdr:rowOff>333375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295275" y="76200"/>
          <a:ext cx="57150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47625</xdr:rowOff>
    </xdr:from>
    <xdr:to>
      <xdr:col>1</xdr:col>
      <xdr:colOff>723900</xdr:colOff>
      <xdr:row>2</xdr:row>
      <xdr:rowOff>180975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390525" y="47625"/>
          <a:ext cx="57150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152400</xdr:rowOff>
    </xdr:from>
    <xdr:to>
      <xdr:col>1</xdr:col>
      <xdr:colOff>685800</xdr:colOff>
      <xdr:row>2</xdr:row>
      <xdr:rowOff>381000</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352425" y="152400"/>
          <a:ext cx="5715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19050</xdr:rowOff>
    </xdr:from>
    <xdr:to>
      <xdr:col>1</xdr:col>
      <xdr:colOff>695325</xdr:colOff>
      <xdr:row>2</xdr:row>
      <xdr:rowOff>276225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361950" y="19050"/>
          <a:ext cx="57150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19050</xdr:rowOff>
    </xdr:from>
    <xdr:to>
      <xdr:col>1</xdr:col>
      <xdr:colOff>695325</xdr:colOff>
      <xdr:row>2</xdr:row>
      <xdr:rowOff>276225</xdr:rowOff>
    </xdr:to>
    <xdr:pic>
      <xdr:nvPicPr>
        <xdr:cNvPr id="1" name="Imagen 1" descr="http://www.unicundi.edu.co:8080/unicundi/hermesoft/portal/home_1/rec/arc_6219.jpg"/>
        <xdr:cNvPicPr preferRelativeResize="1">
          <a:picLocks noChangeAspect="1"/>
        </xdr:cNvPicPr>
      </xdr:nvPicPr>
      <xdr:blipFill>
        <a:blip r:embed="rId1"/>
        <a:stretch>
          <a:fillRect/>
        </a:stretch>
      </xdr:blipFill>
      <xdr:spPr>
        <a:xfrm>
          <a:off x="361950" y="19050"/>
          <a:ext cx="5715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84"/>
  <sheetViews>
    <sheetView tabSelected="1" view="pageBreakPreview" zoomScaleSheetLayoutView="100" zoomScalePageLayoutView="0" workbookViewId="0" topLeftCell="A571">
      <selection activeCell="A1" sqref="A1:O584"/>
    </sheetView>
  </sheetViews>
  <sheetFormatPr defaultColWidth="11.421875" defaultRowHeight="15"/>
  <cols>
    <col min="1" max="1" width="6.57421875" style="477" customWidth="1"/>
    <col min="2" max="2" width="16.421875" style="476" customWidth="1"/>
    <col min="3" max="3" width="39.140625" style="476" customWidth="1"/>
    <col min="4" max="4" width="10.7109375" style="477" customWidth="1"/>
    <col min="5" max="5" width="6.8515625" style="477" customWidth="1"/>
    <col min="6" max="6" width="8.28125" style="476" customWidth="1"/>
    <col min="7" max="7" width="8.421875" style="476" customWidth="1"/>
    <col min="8" max="8" width="6.57421875" style="476" customWidth="1"/>
    <col min="9" max="9" width="9.28125" style="476" customWidth="1"/>
    <col min="10" max="10" width="11.00390625" style="476" customWidth="1"/>
    <col min="11" max="11" width="8.28125" style="476" customWidth="1"/>
    <col min="12" max="12" width="8.421875" style="476" customWidth="1"/>
    <col min="13" max="13" width="6.57421875" style="476" customWidth="1"/>
    <col min="14" max="14" width="9.28125" style="476" customWidth="1"/>
    <col min="15" max="15" width="11.00390625" style="476" customWidth="1"/>
    <col min="16" max="16384" width="11.421875" style="476" customWidth="1"/>
  </cols>
  <sheetData>
    <row r="1" spans="1:15" s="480" customFormat="1" ht="15">
      <c r="A1" s="501" t="s">
        <v>925</v>
      </c>
      <c r="B1" s="502"/>
      <c r="C1" s="502"/>
      <c r="D1" s="502"/>
      <c r="E1" s="502"/>
      <c r="F1" s="502"/>
      <c r="G1" s="502"/>
      <c r="H1" s="502"/>
      <c r="I1" s="502"/>
      <c r="J1" s="502"/>
      <c r="K1" s="502"/>
      <c r="L1" s="502"/>
      <c r="M1" s="502"/>
      <c r="N1" s="502"/>
      <c r="O1" s="502"/>
    </row>
    <row r="2" spans="1:15" s="480" customFormat="1" ht="39" customHeight="1">
      <c r="A2" s="1093" t="s">
        <v>926</v>
      </c>
      <c r="B2" s="1093"/>
      <c r="C2" s="502"/>
      <c r="D2" s="502"/>
      <c r="E2" s="502"/>
      <c r="F2" s="502"/>
      <c r="G2" s="502"/>
      <c r="H2" s="506" t="s">
        <v>927</v>
      </c>
      <c r="I2" s="506"/>
      <c r="J2" s="506"/>
      <c r="K2" s="506"/>
      <c r="L2" s="502"/>
      <c r="M2" s="502"/>
      <c r="N2" s="502"/>
      <c r="O2" s="502"/>
    </row>
    <row r="3" spans="1:15" ht="48" customHeight="1" thickBot="1">
      <c r="A3" s="503" t="s">
        <v>928</v>
      </c>
      <c r="B3" s="504"/>
      <c r="C3" s="496"/>
      <c r="D3" s="505"/>
      <c r="E3" s="505"/>
      <c r="F3" s="505"/>
      <c r="G3" s="505"/>
      <c r="H3" s="505"/>
      <c r="I3" s="505"/>
      <c r="J3" s="505"/>
      <c r="K3" s="505"/>
      <c r="L3" s="505"/>
      <c r="M3" s="505"/>
      <c r="N3" s="505"/>
      <c r="O3" s="496"/>
    </row>
    <row r="4" spans="1:15" ht="15.75" customHeight="1" thickBot="1">
      <c r="A4" s="527" t="s">
        <v>803</v>
      </c>
      <c r="B4" s="528"/>
      <c r="C4" s="528"/>
      <c r="D4" s="528"/>
      <c r="E4" s="528"/>
      <c r="F4" s="528"/>
      <c r="G4" s="528"/>
      <c r="H4" s="528"/>
      <c r="I4" s="528"/>
      <c r="J4" s="528"/>
      <c r="K4" s="528"/>
      <c r="L4" s="528"/>
      <c r="M4" s="528"/>
      <c r="N4" s="528"/>
      <c r="O4" s="528"/>
    </row>
    <row r="5" spans="1:15" ht="24.75" customHeight="1">
      <c r="A5" s="523" t="s">
        <v>713</v>
      </c>
      <c r="B5" s="525" t="s">
        <v>723</v>
      </c>
      <c r="C5" s="525"/>
      <c r="D5" s="525" t="s">
        <v>714</v>
      </c>
      <c r="E5" s="507" t="s">
        <v>715</v>
      </c>
      <c r="F5" s="509" t="s">
        <v>908</v>
      </c>
      <c r="G5" s="509"/>
      <c r="H5" s="509"/>
      <c r="I5" s="509"/>
      <c r="J5" s="509"/>
      <c r="K5" s="509" t="s">
        <v>909</v>
      </c>
      <c r="L5" s="509"/>
      <c r="M5" s="509"/>
      <c r="N5" s="509"/>
      <c r="O5" s="509"/>
    </row>
    <row r="6" spans="1:15" ht="24.75" thickBot="1">
      <c r="A6" s="524"/>
      <c r="B6" s="478" t="s">
        <v>721</v>
      </c>
      <c r="C6" s="478" t="s">
        <v>722</v>
      </c>
      <c r="D6" s="526"/>
      <c r="E6" s="508"/>
      <c r="F6" s="468" t="s">
        <v>716</v>
      </c>
      <c r="G6" s="468" t="s">
        <v>712</v>
      </c>
      <c r="H6" s="478" t="s">
        <v>717</v>
      </c>
      <c r="I6" s="468" t="s">
        <v>718</v>
      </c>
      <c r="J6" s="468" t="s">
        <v>719</v>
      </c>
      <c r="K6" s="468" t="s">
        <v>716</v>
      </c>
      <c r="L6" s="468" t="s">
        <v>712</v>
      </c>
      <c r="M6" s="478" t="s">
        <v>717</v>
      </c>
      <c r="N6" s="468" t="s">
        <v>718</v>
      </c>
      <c r="O6" s="468" t="s">
        <v>719</v>
      </c>
    </row>
    <row r="7" spans="1:15" ht="15" customHeight="1">
      <c r="A7" s="519">
        <v>1</v>
      </c>
      <c r="B7" s="516" t="s">
        <v>724</v>
      </c>
      <c r="C7" s="472" t="s">
        <v>725</v>
      </c>
      <c r="D7" s="471" t="s">
        <v>344</v>
      </c>
      <c r="E7" s="471">
        <v>1</v>
      </c>
      <c r="F7" s="472"/>
      <c r="G7" s="472"/>
      <c r="H7" s="472"/>
      <c r="I7" s="472"/>
      <c r="J7" s="472"/>
      <c r="K7" s="472"/>
      <c r="L7" s="472"/>
      <c r="M7" s="472"/>
      <c r="N7" s="472"/>
      <c r="O7" s="473"/>
    </row>
    <row r="8" spans="1:15" ht="15">
      <c r="A8" s="517"/>
      <c r="B8" s="512"/>
      <c r="C8" s="463" t="s">
        <v>726</v>
      </c>
      <c r="D8" s="464" t="s">
        <v>344</v>
      </c>
      <c r="E8" s="464">
        <v>1</v>
      </c>
      <c r="F8" s="463"/>
      <c r="G8" s="463"/>
      <c r="H8" s="463"/>
      <c r="I8" s="463"/>
      <c r="J8" s="463"/>
      <c r="K8" s="463"/>
      <c r="L8" s="463"/>
      <c r="M8" s="463"/>
      <c r="N8" s="463"/>
      <c r="O8" s="475"/>
    </row>
    <row r="9" spans="1:15" ht="15">
      <c r="A9" s="517"/>
      <c r="B9" s="512"/>
      <c r="C9" s="463" t="s">
        <v>727</v>
      </c>
      <c r="D9" s="464" t="s">
        <v>344</v>
      </c>
      <c r="E9" s="464">
        <v>1</v>
      </c>
      <c r="F9" s="463"/>
      <c r="G9" s="463"/>
      <c r="H9" s="463"/>
      <c r="I9" s="463"/>
      <c r="J9" s="463"/>
      <c r="K9" s="463"/>
      <c r="L9" s="463"/>
      <c r="M9" s="463"/>
      <c r="N9" s="463"/>
      <c r="O9" s="475"/>
    </row>
    <row r="10" spans="1:15" ht="15">
      <c r="A10" s="517"/>
      <c r="B10" s="512"/>
      <c r="C10" s="465" t="s">
        <v>728</v>
      </c>
      <c r="D10" s="464" t="s">
        <v>344</v>
      </c>
      <c r="E10" s="466">
        <v>1</v>
      </c>
      <c r="F10" s="465"/>
      <c r="G10" s="463"/>
      <c r="H10" s="463"/>
      <c r="I10" s="463"/>
      <c r="J10" s="463"/>
      <c r="K10" s="463"/>
      <c r="L10" s="463"/>
      <c r="M10" s="463"/>
      <c r="N10" s="463"/>
      <c r="O10" s="475"/>
    </row>
    <row r="11" spans="1:15" ht="15">
      <c r="A11" s="517"/>
      <c r="B11" s="512"/>
      <c r="C11" s="465" t="s">
        <v>729</v>
      </c>
      <c r="D11" s="464" t="s">
        <v>344</v>
      </c>
      <c r="E11" s="466">
        <v>1</v>
      </c>
      <c r="F11" s="463"/>
      <c r="G11" s="463"/>
      <c r="H11" s="463"/>
      <c r="I11" s="463"/>
      <c r="J11" s="463"/>
      <c r="K11" s="463"/>
      <c r="L11" s="463"/>
      <c r="M11" s="463"/>
      <c r="N11" s="463"/>
      <c r="O11" s="475"/>
    </row>
    <row r="12" spans="1:15" ht="15">
      <c r="A12" s="517"/>
      <c r="B12" s="512"/>
      <c r="C12" s="465" t="s">
        <v>732</v>
      </c>
      <c r="D12" s="464" t="s">
        <v>344</v>
      </c>
      <c r="E12" s="466">
        <v>1</v>
      </c>
      <c r="F12" s="463"/>
      <c r="G12" s="463"/>
      <c r="H12" s="463"/>
      <c r="I12" s="463"/>
      <c r="J12" s="463"/>
      <c r="K12" s="463"/>
      <c r="L12" s="463"/>
      <c r="M12" s="463"/>
      <c r="N12" s="463"/>
      <c r="O12" s="475"/>
    </row>
    <row r="13" spans="1:15" ht="15" customHeight="1">
      <c r="A13" s="517"/>
      <c r="B13" s="512"/>
      <c r="C13" s="465" t="s">
        <v>733</v>
      </c>
      <c r="D13" s="464" t="s">
        <v>344</v>
      </c>
      <c r="E13" s="466">
        <v>1</v>
      </c>
      <c r="F13" s="463"/>
      <c r="G13" s="463"/>
      <c r="H13" s="463"/>
      <c r="I13" s="463"/>
      <c r="J13" s="463"/>
      <c r="K13" s="463"/>
      <c r="L13" s="463"/>
      <c r="M13" s="463"/>
      <c r="N13" s="463"/>
      <c r="O13" s="475"/>
    </row>
    <row r="14" spans="1:15" ht="15">
      <c r="A14" s="517"/>
      <c r="B14" s="512"/>
      <c r="C14" s="465" t="s">
        <v>730</v>
      </c>
      <c r="D14" s="464" t="s">
        <v>344</v>
      </c>
      <c r="E14" s="466">
        <v>1</v>
      </c>
      <c r="F14" s="463"/>
      <c r="G14" s="463"/>
      <c r="H14" s="463"/>
      <c r="I14" s="463"/>
      <c r="J14" s="463"/>
      <c r="K14" s="463"/>
      <c r="L14" s="463"/>
      <c r="M14" s="463"/>
      <c r="N14" s="463"/>
      <c r="O14" s="475"/>
    </row>
    <row r="15" spans="1:15" ht="15" customHeight="1">
      <c r="A15" s="517">
        <v>2</v>
      </c>
      <c r="B15" s="512" t="s">
        <v>738</v>
      </c>
      <c r="C15" s="465" t="s">
        <v>731</v>
      </c>
      <c r="D15" s="464" t="s">
        <v>344</v>
      </c>
      <c r="E15" s="466">
        <v>1</v>
      </c>
      <c r="F15" s="463"/>
      <c r="G15" s="463"/>
      <c r="H15" s="463"/>
      <c r="I15" s="463"/>
      <c r="J15" s="463"/>
      <c r="K15" s="463"/>
      <c r="L15" s="463"/>
      <c r="M15" s="463"/>
      <c r="N15" s="463"/>
      <c r="O15" s="475"/>
    </row>
    <row r="16" spans="1:15" ht="15">
      <c r="A16" s="517"/>
      <c r="B16" s="512"/>
      <c r="C16" s="465" t="s">
        <v>734</v>
      </c>
      <c r="D16" s="464" t="s">
        <v>344</v>
      </c>
      <c r="E16" s="466">
        <v>1</v>
      </c>
      <c r="F16" s="463"/>
      <c r="G16" s="463"/>
      <c r="H16" s="463"/>
      <c r="I16" s="463"/>
      <c r="J16" s="463"/>
      <c r="K16" s="463"/>
      <c r="L16" s="463"/>
      <c r="M16" s="463"/>
      <c r="N16" s="463"/>
      <c r="O16" s="475"/>
    </row>
    <row r="17" spans="1:15" ht="15">
      <c r="A17" s="517"/>
      <c r="B17" s="512"/>
      <c r="C17" s="465" t="s">
        <v>735</v>
      </c>
      <c r="D17" s="464" t="s">
        <v>344</v>
      </c>
      <c r="E17" s="466">
        <v>1</v>
      </c>
      <c r="F17" s="463"/>
      <c r="G17" s="463"/>
      <c r="H17" s="463"/>
      <c r="I17" s="463"/>
      <c r="J17" s="463"/>
      <c r="K17" s="463"/>
      <c r="L17" s="463"/>
      <c r="M17" s="463"/>
      <c r="N17" s="463"/>
      <c r="O17" s="475"/>
    </row>
    <row r="18" spans="1:15" ht="15">
      <c r="A18" s="517"/>
      <c r="B18" s="512"/>
      <c r="C18" s="465" t="s">
        <v>736</v>
      </c>
      <c r="D18" s="464" t="s">
        <v>344</v>
      </c>
      <c r="E18" s="466">
        <v>1</v>
      </c>
      <c r="F18" s="463"/>
      <c r="G18" s="463"/>
      <c r="H18" s="463"/>
      <c r="I18" s="463"/>
      <c r="J18" s="463"/>
      <c r="K18" s="463"/>
      <c r="L18" s="463"/>
      <c r="M18" s="463"/>
      <c r="N18" s="463"/>
      <c r="O18" s="475"/>
    </row>
    <row r="19" spans="1:15" ht="15">
      <c r="A19" s="517"/>
      <c r="B19" s="512"/>
      <c r="C19" s="465" t="s">
        <v>739</v>
      </c>
      <c r="D19" s="464" t="s">
        <v>344</v>
      </c>
      <c r="E19" s="466">
        <v>1</v>
      </c>
      <c r="F19" s="463"/>
      <c r="G19" s="463"/>
      <c r="H19" s="463"/>
      <c r="I19" s="463"/>
      <c r="J19" s="463"/>
      <c r="K19" s="463"/>
      <c r="L19" s="463"/>
      <c r="M19" s="463"/>
      <c r="N19" s="463"/>
      <c r="O19" s="475"/>
    </row>
    <row r="20" spans="1:15" ht="15">
      <c r="A20" s="517"/>
      <c r="B20" s="512"/>
      <c r="C20" s="465" t="s">
        <v>737</v>
      </c>
      <c r="D20" s="464" t="s">
        <v>344</v>
      </c>
      <c r="E20" s="466">
        <v>1</v>
      </c>
      <c r="F20" s="463"/>
      <c r="G20" s="463"/>
      <c r="H20" s="463"/>
      <c r="I20" s="463"/>
      <c r="J20" s="463"/>
      <c r="K20" s="463"/>
      <c r="L20" s="463"/>
      <c r="M20" s="463"/>
      <c r="N20" s="463"/>
      <c r="O20" s="475"/>
    </row>
    <row r="21" spans="1:15" ht="15">
      <c r="A21" s="517"/>
      <c r="B21" s="512"/>
      <c r="C21" s="465" t="s">
        <v>740</v>
      </c>
      <c r="D21" s="464" t="s">
        <v>344</v>
      </c>
      <c r="E21" s="466">
        <v>1</v>
      </c>
      <c r="F21" s="463"/>
      <c r="G21" s="463"/>
      <c r="H21" s="463"/>
      <c r="I21" s="463"/>
      <c r="J21" s="463"/>
      <c r="K21" s="463"/>
      <c r="L21" s="463"/>
      <c r="M21" s="463"/>
      <c r="N21" s="463"/>
      <c r="O21" s="475"/>
    </row>
    <row r="22" spans="1:15" ht="15">
      <c r="A22" s="517"/>
      <c r="B22" s="512"/>
      <c r="C22" s="465" t="s">
        <v>741</v>
      </c>
      <c r="D22" s="464" t="s">
        <v>344</v>
      </c>
      <c r="E22" s="466">
        <v>1</v>
      </c>
      <c r="F22" s="463"/>
      <c r="G22" s="463"/>
      <c r="H22" s="463"/>
      <c r="I22" s="463"/>
      <c r="J22" s="463"/>
      <c r="K22" s="463"/>
      <c r="L22" s="463"/>
      <c r="M22" s="463"/>
      <c r="N22" s="463"/>
      <c r="O22" s="475"/>
    </row>
    <row r="23" spans="1:15" ht="15">
      <c r="A23" s="517">
        <v>3</v>
      </c>
      <c r="B23" s="512" t="s">
        <v>743</v>
      </c>
      <c r="C23" s="465" t="s">
        <v>742</v>
      </c>
      <c r="D23" s="464" t="s">
        <v>344</v>
      </c>
      <c r="E23" s="466">
        <v>1</v>
      </c>
      <c r="F23" s="463"/>
      <c r="G23" s="463"/>
      <c r="H23" s="463"/>
      <c r="I23" s="463"/>
      <c r="J23" s="463"/>
      <c r="K23" s="463"/>
      <c r="L23" s="463"/>
      <c r="M23" s="463"/>
      <c r="N23" s="463"/>
      <c r="O23" s="475"/>
    </row>
    <row r="24" spans="1:15" ht="15">
      <c r="A24" s="517"/>
      <c r="B24" s="512"/>
      <c r="C24" s="465" t="s">
        <v>775</v>
      </c>
      <c r="D24" s="464" t="s">
        <v>344</v>
      </c>
      <c r="E24" s="466">
        <v>1</v>
      </c>
      <c r="F24" s="463"/>
      <c r="G24" s="463"/>
      <c r="H24" s="463"/>
      <c r="I24" s="463"/>
      <c r="J24" s="463"/>
      <c r="K24" s="463"/>
      <c r="L24" s="463"/>
      <c r="M24" s="463"/>
      <c r="N24" s="463"/>
      <c r="O24" s="475"/>
    </row>
    <row r="25" spans="1:15" ht="15" customHeight="1">
      <c r="A25" s="517"/>
      <c r="B25" s="512"/>
      <c r="C25" s="465" t="s">
        <v>744</v>
      </c>
      <c r="D25" s="464" t="s">
        <v>344</v>
      </c>
      <c r="E25" s="466">
        <v>1</v>
      </c>
      <c r="F25" s="463"/>
      <c r="G25" s="463"/>
      <c r="H25" s="463"/>
      <c r="I25" s="463"/>
      <c r="J25" s="463"/>
      <c r="K25" s="463"/>
      <c r="L25" s="463"/>
      <c r="M25" s="463"/>
      <c r="N25" s="463"/>
      <c r="O25" s="475"/>
    </row>
    <row r="26" spans="1:15" ht="15">
      <c r="A26" s="517"/>
      <c r="B26" s="512"/>
      <c r="C26" s="465" t="s">
        <v>776</v>
      </c>
      <c r="D26" s="464" t="s">
        <v>344</v>
      </c>
      <c r="E26" s="466">
        <v>1</v>
      </c>
      <c r="F26" s="463"/>
      <c r="G26" s="463"/>
      <c r="H26" s="463"/>
      <c r="I26" s="463"/>
      <c r="J26" s="463"/>
      <c r="K26" s="463"/>
      <c r="L26" s="463"/>
      <c r="M26" s="463"/>
      <c r="N26" s="463"/>
      <c r="O26" s="475"/>
    </row>
    <row r="27" spans="1:15" ht="15" customHeight="1">
      <c r="A27" s="511">
        <v>4</v>
      </c>
      <c r="B27" s="512" t="s">
        <v>757</v>
      </c>
      <c r="C27" s="465" t="s">
        <v>745</v>
      </c>
      <c r="D27" s="464" t="s">
        <v>344</v>
      </c>
      <c r="E27" s="466">
        <v>1</v>
      </c>
      <c r="F27" s="463"/>
      <c r="G27" s="463"/>
      <c r="H27" s="463"/>
      <c r="I27" s="463"/>
      <c r="J27" s="463"/>
      <c r="K27" s="463"/>
      <c r="L27" s="463"/>
      <c r="M27" s="463"/>
      <c r="N27" s="463"/>
      <c r="O27" s="475"/>
    </row>
    <row r="28" spans="1:15" ht="15">
      <c r="A28" s="511"/>
      <c r="B28" s="512"/>
      <c r="C28" s="465" t="s">
        <v>747</v>
      </c>
      <c r="D28" s="464" t="s">
        <v>344</v>
      </c>
      <c r="E28" s="466">
        <v>1</v>
      </c>
      <c r="F28" s="463"/>
      <c r="G28" s="463"/>
      <c r="H28" s="463"/>
      <c r="I28" s="463"/>
      <c r="J28" s="463"/>
      <c r="K28" s="463"/>
      <c r="L28" s="463"/>
      <c r="M28" s="463"/>
      <c r="N28" s="463"/>
      <c r="O28" s="475"/>
    </row>
    <row r="29" spans="1:15" ht="15">
      <c r="A29" s="511"/>
      <c r="B29" s="512"/>
      <c r="C29" s="465" t="s">
        <v>746</v>
      </c>
      <c r="D29" s="464" t="s">
        <v>344</v>
      </c>
      <c r="E29" s="466">
        <v>1</v>
      </c>
      <c r="F29" s="463"/>
      <c r="G29" s="463"/>
      <c r="H29" s="463"/>
      <c r="I29" s="463"/>
      <c r="J29" s="463"/>
      <c r="K29" s="463"/>
      <c r="L29" s="463"/>
      <c r="M29" s="463"/>
      <c r="N29" s="463"/>
      <c r="O29" s="475"/>
    </row>
    <row r="30" spans="1:15" ht="15">
      <c r="A30" s="511"/>
      <c r="B30" s="512"/>
      <c r="C30" s="465" t="s">
        <v>748</v>
      </c>
      <c r="D30" s="464" t="s">
        <v>344</v>
      </c>
      <c r="E30" s="466">
        <v>1</v>
      </c>
      <c r="F30" s="463"/>
      <c r="G30" s="463"/>
      <c r="H30" s="463"/>
      <c r="I30" s="463"/>
      <c r="J30" s="463"/>
      <c r="K30" s="463"/>
      <c r="L30" s="463"/>
      <c r="M30" s="463"/>
      <c r="N30" s="463"/>
      <c r="O30" s="475"/>
    </row>
    <row r="31" spans="1:15" ht="15">
      <c r="A31" s="511"/>
      <c r="B31" s="512"/>
      <c r="C31" s="465" t="s">
        <v>749</v>
      </c>
      <c r="D31" s="464" t="s">
        <v>750</v>
      </c>
      <c r="E31" s="466">
        <v>1</v>
      </c>
      <c r="F31" s="463"/>
      <c r="G31" s="463"/>
      <c r="H31" s="463"/>
      <c r="I31" s="463"/>
      <c r="J31" s="463"/>
      <c r="K31" s="463"/>
      <c r="L31" s="463"/>
      <c r="M31" s="463"/>
      <c r="N31" s="463"/>
      <c r="O31" s="475"/>
    </row>
    <row r="32" spans="1:15" ht="15">
      <c r="A32" s="511"/>
      <c r="B32" s="512"/>
      <c r="C32" s="465" t="s">
        <v>751</v>
      </c>
      <c r="D32" s="464" t="s">
        <v>344</v>
      </c>
      <c r="E32" s="466">
        <v>1</v>
      </c>
      <c r="F32" s="463"/>
      <c r="G32" s="463"/>
      <c r="H32" s="463"/>
      <c r="I32" s="463"/>
      <c r="J32" s="463"/>
      <c r="K32" s="463"/>
      <c r="L32" s="463"/>
      <c r="M32" s="463"/>
      <c r="N32" s="463"/>
      <c r="O32" s="475"/>
    </row>
    <row r="33" spans="1:15" ht="15">
      <c r="A33" s="511"/>
      <c r="B33" s="512"/>
      <c r="C33" s="465" t="s">
        <v>752</v>
      </c>
      <c r="D33" s="464" t="s">
        <v>344</v>
      </c>
      <c r="E33" s="466">
        <v>1</v>
      </c>
      <c r="F33" s="463"/>
      <c r="G33" s="463"/>
      <c r="H33" s="463"/>
      <c r="I33" s="463"/>
      <c r="J33" s="463"/>
      <c r="K33" s="463"/>
      <c r="L33" s="463"/>
      <c r="M33" s="463"/>
      <c r="N33" s="463"/>
      <c r="O33" s="475"/>
    </row>
    <row r="34" spans="1:15" ht="15">
      <c r="A34" s="511"/>
      <c r="B34" s="512"/>
      <c r="C34" s="465" t="s">
        <v>753</v>
      </c>
      <c r="D34" s="464" t="s">
        <v>750</v>
      </c>
      <c r="E34" s="466">
        <v>1</v>
      </c>
      <c r="F34" s="463"/>
      <c r="G34" s="463"/>
      <c r="H34" s="463"/>
      <c r="I34" s="463"/>
      <c r="J34" s="463"/>
      <c r="K34" s="463"/>
      <c r="L34" s="463"/>
      <c r="M34" s="463"/>
      <c r="N34" s="463"/>
      <c r="O34" s="475"/>
    </row>
    <row r="35" spans="1:15" ht="15">
      <c r="A35" s="511"/>
      <c r="B35" s="512"/>
      <c r="C35" s="465" t="s">
        <v>756</v>
      </c>
      <c r="D35" s="464" t="s">
        <v>344</v>
      </c>
      <c r="E35" s="466">
        <v>1</v>
      </c>
      <c r="F35" s="463"/>
      <c r="G35" s="463"/>
      <c r="H35" s="463"/>
      <c r="I35" s="463"/>
      <c r="J35" s="463"/>
      <c r="K35" s="463"/>
      <c r="L35" s="463"/>
      <c r="M35" s="463"/>
      <c r="N35" s="463"/>
      <c r="O35" s="475"/>
    </row>
    <row r="36" spans="1:15" ht="15">
      <c r="A36" s="511"/>
      <c r="B36" s="512"/>
      <c r="C36" s="465" t="s">
        <v>754</v>
      </c>
      <c r="D36" s="464" t="s">
        <v>344</v>
      </c>
      <c r="E36" s="466">
        <v>1</v>
      </c>
      <c r="F36" s="463"/>
      <c r="G36" s="463"/>
      <c r="H36" s="463"/>
      <c r="I36" s="463"/>
      <c r="J36" s="463"/>
      <c r="K36" s="463"/>
      <c r="L36" s="463"/>
      <c r="M36" s="463"/>
      <c r="N36" s="463"/>
      <c r="O36" s="475"/>
    </row>
    <row r="37" spans="1:15" ht="15" customHeight="1">
      <c r="A37" s="511"/>
      <c r="B37" s="512"/>
      <c r="C37" s="465" t="s">
        <v>755</v>
      </c>
      <c r="D37" s="464" t="s">
        <v>344</v>
      </c>
      <c r="E37" s="466">
        <v>1</v>
      </c>
      <c r="F37" s="463"/>
      <c r="G37" s="463"/>
      <c r="H37" s="463"/>
      <c r="I37" s="463"/>
      <c r="J37" s="463"/>
      <c r="K37" s="463"/>
      <c r="L37" s="463"/>
      <c r="M37" s="463"/>
      <c r="N37" s="463"/>
      <c r="O37" s="475"/>
    </row>
    <row r="38" spans="1:15" ht="15">
      <c r="A38" s="511"/>
      <c r="B38" s="512"/>
      <c r="C38" s="465" t="s">
        <v>774</v>
      </c>
      <c r="D38" s="464" t="s">
        <v>344</v>
      </c>
      <c r="E38" s="466">
        <v>1</v>
      </c>
      <c r="F38" s="463"/>
      <c r="G38" s="463"/>
      <c r="H38" s="463"/>
      <c r="I38" s="463"/>
      <c r="J38" s="463"/>
      <c r="K38" s="463"/>
      <c r="L38" s="463"/>
      <c r="M38" s="463"/>
      <c r="N38" s="463"/>
      <c r="O38" s="475"/>
    </row>
    <row r="39" spans="1:15" ht="15" customHeight="1">
      <c r="A39" s="511">
        <v>5</v>
      </c>
      <c r="B39" s="512" t="s">
        <v>759</v>
      </c>
      <c r="C39" s="465" t="s">
        <v>758</v>
      </c>
      <c r="D39" s="464" t="s">
        <v>344</v>
      </c>
      <c r="E39" s="466">
        <v>1</v>
      </c>
      <c r="F39" s="463"/>
      <c r="G39" s="463"/>
      <c r="H39" s="463"/>
      <c r="I39" s="463"/>
      <c r="J39" s="463"/>
      <c r="K39" s="463"/>
      <c r="L39" s="463"/>
      <c r="M39" s="463"/>
      <c r="N39" s="463"/>
      <c r="O39" s="475"/>
    </row>
    <row r="40" spans="1:15" ht="15">
      <c r="A40" s="511"/>
      <c r="B40" s="512"/>
      <c r="C40" s="465" t="s">
        <v>760</v>
      </c>
      <c r="D40" s="464" t="s">
        <v>344</v>
      </c>
      <c r="E40" s="466">
        <v>1</v>
      </c>
      <c r="F40" s="463"/>
      <c r="G40" s="463"/>
      <c r="H40" s="463"/>
      <c r="I40" s="463"/>
      <c r="J40" s="463"/>
      <c r="K40" s="463"/>
      <c r="L40" s="463"/>
      <c r="M40" s="463"/>
      <c r="N40" s="463"/>
      <c r="O40" s="475"/>
    </row>
    <row r="41" spans="1:15" ht="15">
      <c r="A41" s="511"/>
      <c r="B41" s="512"/>
      <c r="C41" s="465" t="s">
        <v>761</v>
      </c>
      <c r="D41" s="464" t="s">
        <v>344</v>
      </c>
      <c r="E41" s="466">
        <v>1</v>
      </c>
      <c r="F41" s="463"/>
      <c r="G41" s="463"/>
      <c r="H41" s="463"/>
      <c r="I41" s="463"/>
      <c r="J41" s="463"/>
      <c r="K41" s="463"/>
      <c r="L41" s="463"/>
      <c r="M41" s="463"/>
      <c r="N41" s="463"/>
      <c r="O41" s="475"/>
    </row>
    <row r="42" spans="1:15" ht="15">
      <c r="A42" s="511"/>
      <c r="B42" s="512"/>
      <c r="C42" s="465" t="s">
        <v>762</v>
      </c>
      <c r="D42" s="464" t="s">
        <v>344</v>
      </c>
      <c r="E42" s="466">
        <v>1</v>
      </c>
      <c r="F42" s="463"/>
      <c r="G42" s="463"/>
      <c r="H42" s="463"/>
      <c r="I42" s="463"/>
      <c r="J42" s="463"/>
      <c r="K42" s="463"/>
      <c r="L42" s="463"/>
      <c r="M42" s="463"/>
      <c r="N42" s="463"/>
      <c r="O42" s="475"/>
    </row>
    <row r="43" spans="1:15" ht="15">
      <c r="A43" s="511"/>
      <c r="B43" s="512"/>
      <c r="C43" s="465" t="s">
        <v>763</v>
      </c>
      <c r="D43" s="464" t="s">
        <v>344</v>
      </c>
      <c r="E43" s="466">
        <v>1</v>
      </c>
      <c r="F43" s="463"/>
      <c r="G43" s="463"/>
      <c r="H43" s="463"/>
      <c r="I43" s="463"/>
      <c r="J43" s="463"/>
      <c r="K43" s="463"/>
      <c r="L43" s="463"/>
      <c r="M43" s="463"/>
      <c r="N43" s="463"/>
      <c r="O43" s="475"/>
    </row>
    <row r="44" spans="1:15" ht="15">
      <c r="A44" s="511"/>
      <c r="B44" s="512"/>
      <c r="C44" s="465" t="s">
        <v>764</v>
      </c>
      <c r="D44" s="464" t="s">
        <v>344</v>
      </c>
      <c r="E44" s="466">
        <v>1</v>
      </c>
      <c r="F44" s="463"/>
      <c r="G44" s="463"/>
      <c r="H44" s="463"/>
      <c r="I44" s="463"/>
      <c r="J44" s="463"/>
      <c r="K44" s="463"/>
      <c r="L44" s="463"/>
      <c r="M44" s="463"/>
      <c r="N44" s="463"/>
      <c r="O44" s="475"/>
    </row>
    <row r="45" spans="1:15" ht="15">
      <c r="A45" s="511"/>
      <c r="B45" s="512"/>
      <c r="C45" s="465" t="s">
        <v>765</v>
      </c>
      <c r="D45" s="464" t="s">
        <v>750</v>
      </c>
      <c r="E45" s="466">
        <v>1</v>
      </c>
      <c r="F45" s="463"/>
      <c r="G45" s="463"/>
      <c r="H45" s="463"/>
      <c r="I45" s="463"/>
      <c r="J45" s="463"/>
      <c r="K45" s="463"/>
      <c r="L45" s="463"/>
      <c r="M45" s="463"/>
      <c r="N45" s="463"/>
      <c r="O45" s="475"/>
    </row>
    <row r="46" spans="1:15" ht="15">
      <c r="A46" s="511"/>
      <c r="B46" s="512"/>
      <c r="C46" s="465" t="s">
        <v>766</v>
      </c>
      <c r="D46" s="464" t="s">
        <v>344</v>
      </c>
      <c r="E46" s="466">
        <v>1</v>
      </c>
      <c r="F46" s="463"/>
      <c r="G46" s="463"/>
      <c r="H46" s="463"/>
      <c r="I46" s="463"/>
      <c r="J46" s="463"/>
      <c r="K46" s="463"/>
      <c r="L46" s="463"/>
      <c r="M46" s="463"/>
      <c r="N46" s="463"/>
      <c r="O46" s="475"/>
    </row>
    <row r="47" spans="1:15" ht="15">
      <c r="A47" s="511"/>
      <c r="B47" s="512"/>
      <c r="C47" s="465" t="s">
        <v>767</v>
      </c>
      <c r="D47" s="464" t="s">
        <v>344</v>
      </c>
      <c r="E47" s="466">
        <v>1</v>
      </c>
      <c r="F47" s="463"/>
      <c r="G47" s="463"/>
      <c r="H47" s="463"/>
      <c r="I47" s="463"/>
      <c r="J47" s="463"/>
      <c r="K47" s="463"/>
      <c r="L47" s="463"/>
      <c r="M47" s="463"/>
      <c r="N47" s="463"/>
      <c r="O47" s="475"/>
    </row>
    <row r="48" spans="1:15" ht="12.75" customHeight="1">
      <c r="A48" s="511"/>
      <c r="B48" s="512"/>
      <c r="C48" s="465" t="s">
        <v>768</v>
      </c>
      <c r="D48" s="464" t="s">
        <v>344</v>
      </c>
      <c r="E48" s="466">
        <v>1</v>
      </c>
      <c r="F48" s="463"/>
      <c r="G48" s="463"/>
      <c r="H48" s="463"/>
      <c r="I48" s="463"/>
      <c r="J48" s="463"/>
      <c r="K48" s="463"/>
      <c r="L48" s="463"/>
      <c r="M48" s="463"/>
      <c r="N48" s="463"/>
      <c r="O48" s="475"/>
    </row>
    <row r="49" spans="1:15" ht="15">
      <c r="A49" s="511"/>
      <c r="B49" s="512"/>
      <c r="C49" s="465" t="s">
        <v>769</v>
      </c>
      <c r="D49" s="464" t="s">
        <v>344</v>
      </c>
      <c r="E49" s="466">
        <v>1</v>
      </c>
      <c r="F49" s="463"/>
      <c r="G49" s="463"/>
      <c r="H49" s="463"/>
      <c r="I49" s="463"/>
      <c r="J49" s="463"/>
      <c r="K49" s="463"/>
      <c r="L49" s="463"/>
      <c r="M49" s="463"/>
      <c r="N49" s="463"/>
      <c r="O49" s="475"/>
    </row>
    <row r="50" spans="1:15" ht="15">
      <c r="A50" s="511"/>
      <c r="B50" s="512"/>
      <c r="C50" s="465" t="s">
        <v>770</v>
      </c>
      <c r="D50" s="464" t="s">
        <v>344</v>
      </c>
      <c r="E50" s="466">
        <v>1</v>
      </c>
      <c r="F50" s="463"/>
      <c r="G50" s="463"/>
      <c r="H50" s="463"/>
      <c r="I50" s="463"/>
      <c r="J50" s="463"/>
      <c r="K50" s="463"/>
      <c r="L50" s="463"/>
      <c r="M50" s="463"/>
      <c r="N50" s="463"/>
      <c r="O50" s="475"/>
    </row>
    <row r="51" spans="1:15" ht="15" customHeight="1">
      <c r="A51" s="511"/>
      <c r="B51" s="512"/>
      <c r="C51" s="467" t="s">
        <v>782</v>
      </c>
      <c r="D51" s="464" t="s">
        <v>344</v>
      </c>
      <c r="E51" s="466">
        <v>1</v>
      </c>
      <c r="F51" s="463"/>
      <c r="G51" s="463"/>
      <c r="H51" s="463"/>
      <c r="I51" s="463"/>
      <c r="J51" s="463"/>
      <c r="K51" s="463"/>
      <c r="L51" s="463"/>
      <c r="M51" s="463"/>
      <c r="N51" s="463"/>
      <c r="O51" s="475"/>
    </row>
    <row r="52" spans="1:15" ht="15">
      <c r="A52" s="511"/>
      <c r="B52" s="512"/>
      <c r="C52" s="465" t="s">
        <v>771</v>
      </c>
      <c r="D52" s="464" t="s">
        <v>344</v>
      </c>
      <c r="E52" s="466">
        <v>1</v>
      </c>
      <c r="F52" s="463"/>
      <c r="G52" s="463"/>
      <c r="H52" s="463"/>
      <c r="I52" s="463"/>
      <c r="J52" s="463"/>
      <c r="K52" s="463"/>
      <c r="L52" s="463"/>
      <c r="M52" s="463"/>
      <c r="N52" s="463"/>
      <c r="O52" s="475"/>
    </row>
    <row r="53" spans="1:15" ht="15" customHeight="1">
      <c r="A53" s="511">
        <v>6</v>
      </c>
      <c r="B53" s="512" t="s">
        <v>773</v>
      </c>
      <c r="C53" s="465" t="s">
        <v>772</v>
      </c>
      <c r="D53" s="464" t="s">
        <v>344</v>
      </c>
      <c r="E53" s="466">
        <v>1</v>
      </c>
      <c r="F53" s="463"/>
      <c r="G53" s="463"/>
      <c r="H53" s="463"/>
      <c r="I53" s="463"/>
      <c r="J53" s="463"/>
      <c r="K53" s="463"/>
      <c r="L53" s="463"/>
      <c r="M53" s="463"/>
      <c r="N53" s="463"/>
      <c r="O53" s="475"/>
    </row>
    <row r="54" spans="1:15" ht="15">
      <c r="A54" s="511"/>
      <c r="B54" s="512"/>
      <c r="C54" s="465" t="s">
        <v>777</v>
      </c>
      <c r="D54" s="464" t="s">
        <v>344</v>
      </c>
      <c r="E54" s="466">
        <v>1</v>
      </c>
      <c r="F54" s="463"/>
      <c r="G54" s="463"/>
      <c r="H54" s="463"/>
      <c r="I54" s="463"/>
      <c r="J54" s="463"/>
      <c r="K54" s="463"/>
      <c r="L54" s="463"/>
      <c r="M54" s="463"/>
      <c r="N54" s="463"/>
      <c r="O54" s="475"/>
    </row>
    <row r="55" spans="1:15" ht="15">
      <c r="A55" s="511"/>
      <c r="B55" s="512"/>
      <c r="C55" s="465" t="s">
        <v>778</v>
      </c>
      <c r="D55" s="464" t="s">
        <v>344</v>
      </c>
      <c r="E55" s="466">
        <v>1</v>
      </c>
      <c r="F55" s="463"/>
      <c r="G55" s="463"/>
      <c r="H55" s="463"/>
      <c r="I55" s="463"/>
      <c r="J55" s="463"/>
      <c r="K55" s="463"/>
      <c r="L55" s="463"/>
      <c r="M55" s="463"/>
      <c r="N55" s="463"/>
      <c r="O55" s="475"/>
    </row>
    <row r="56" spans="1:15" ht="15">
      <c r="A56" s="511"/>
      <c r="B56" s="512"/>
      <c r="C56" s="465" t="s">
        <v>779</v>
      </c>
      <c r="D56" s="464" t="s">
        <v>344</v>
      </c>
      <c r="E56" s="466">
        <v>1</v>
      </c>
      <c r="F56" s="463"/>
      <c r="G56" s="463"/>
      <c r="H56" s="463"/>
      <c r="I56" s="463"/>
      <c r="J56" s="463"/>
      <c r="K56" s="463"/>
      <c r="L56" s="463"/>
      <c r="M56" s="463"/>
      <c r="N56" s="463"/>
      <c r="O56" s="475"/>
    </row>
    <row r="57" spans="1:15" ht="15">
      <c r="A57" s="511"/>
      <c r="B57" s="512"/>
      <c r="C57" s="465" t="s">
        <v>780</v>
      </c>
      <c r="D57" s="464" t="s">
        <v>344</v>
      </c>
      <c r="E57" s="466">
        <v>1</v>
      </c>
      <c r="F57" s="463"/>
      <c r="G57" s="463"/>
      <c r="H57" s="463"/>
      <c r="I57" s="463"/>
      <c r="J57" s="463"/>
      <c r="K57" s="463"/>
      <c r="L57" s="463"/>
      <c r="M57" s="463"/>
      <c r="N57" s="463"/>
      <c r="O57" s="475"/>
    </row>
    <row r="58" spans="1:15" ht="15">
      <c r="A58" s="511"/>
      <c r="B58" s="512"/>
      <c r="C58" s="465" t="s">
        <v>781</v>
      </c>
      <c r="D58" s="464" t="s">
        <v>344</v>
      </c>
      <c r="E58" s="466">
        <v>1</v>
      </c>
      <c r="F58" s="463"/>
      <c r="G58" s="463"/>
      <c r="H58" s="463"/>
      <c r="I58" s="463"/>
      <c r="J58" s="463"/>
      <c r="K58" s="463"/>
      <c r="L58" s="463"/>
      <c r="M58" s="463"/>
      <c r="N58" s="463"/>
      <c r="O58" s="475"/>
    </row>
    <row r="59" spans="1:15" ht="15">
      <c r="A59" s="511"/>
      <c r="B59" s="512"/>
      <c r="C59" s="465" t="s">
        <v>783</v>
      </c>
      <c r="D59" s="464" t="s">
        <v>344</v>
      </c>
      <c r="E59" s="466">
        <v>1</v>
      </c>
      <c r="F59" s="463"/>
      <c r="G59" s="463"/>
      <c r="H59" s="463"/>
      <c r="I59" s="463"/>
      <c r="J59" s="463"/>
      <c r="K59" s="463"/>
      <c r="L59" s="463"/>
      <c r="M59" s="463"/>
      <c r="N59" s="463"/>
      <c r="O59" s="475"/>
    </row>
    <row r="60" spans="1:15" ht="15">
      <c r="A60" s="511"/>
      <c r="B60" s="512"/>
      <c r="C60" s="465" t="s">
        <v>784</v>
      </c>
      <c r="D60" s="464" t="s">
        <v>344</v>
      </c>
      <c r="E60" s="466">
        <v>1</v>
      </c>
      <c r="F60" s="463"/>
      <c r="G60" s="463"/>
      <c r="H60" s="463"/>
      <c r="I60" s="463"/>
      <c r="J60" s="463"/>
      <c r="K60" s="463"/>
      <c r="L60" s="463"/>
      <c r="M60" s="463"/>
      <c r="N60" s="463"/>
      <c r="O60" s="475"/>
    </row>
    <row r="61" spans="1:15" ht="15">
      <c r="A61" s="511"/>
      <c r="B61" s="512"/>
      <c r="C61" s="465" t="s">
        <v>785</v>
      </c>
      <c r="D61" s="464" t="s">
        <v>344</v>
      </c>
      <c r="E61" s="466">
        <v>1</v>
      </c>
      <c r="F61" s="463"/>
      <c r="G61" s="463"/>
      <c r="H61" s="463"/>
      <c r="I61" s="463"/>
      <c r="J61" s="463"/>
      <c r="K61" s="463"/>
      <c r="L61" s="463"/>
      <c r="M61" s="463"/>
      <c r="N61" s="463"/>
      <c r="O61" s="475"/>
    </row>
    <row r="62" spans="1:15" ht="15">
      <c r="A62" s="511"/>
      <c r="B62" s="512"/>
      <c r="C62" s="465" t="s">
        <v>786</v>
      </c>
      <c r="D62" s="464" t="s">
        <v>344</v>
      </c>
      <c r="E62" s="466">
        <v>1</v>
      </c>
      <c r="F62" s="463"/>
      <c r="G62" s="463"/>
      <c r="H62" s="463"/>
      <c r="I62" s="463"/>
      <c r="J62" s="463"/>
      <c r="K62" s="463"/>
      <c r="L62" s="463"/>
      <c r="M62" s="463"/>
      <c r="N62" s="463"/>
      <c r="O62" s="475"/>
    </row>
    <row r="63" spans="1:15" ht="15">
      <c r="A63" s="511"/>
      <c r="B63" s="512"/>
      <c r="C63" s="465" t="s">
        <v>787</v>
      </c>
      <c r="D63" s="464" t="s">
        <v>344</v>
      </c>
      <c r="E63" s="466">
        <v>1</v>
      </c>
      <c r="F63" s="463"/>
      <c r="G63" s="463"/>
      <c r="H63" s="463"/>
      <c r="I63" s="463"/>
      <c r="J63" s="463"/>
      <c r="K63" s="463"/>
      <c r="L63" s="463"/>
      <c r="M63" s="463"/>
      <c r="N63" s="463"/>
      <c r="O63" s="475"/>
    </row>
    <row r="64" spans="1:15" ht="15">
      <c r="A64" s="511"/>
      <c r="B64" s="512"/>
      <c r="C64" s="465" t="s">
        <v>788</v>
      </c>
      <c r="D64" s="464" t="s">
        <v>344</v>
      </c>
      <c r="E64" s="466">
        <v>1</v>
      </c>
      <c r="F64" s="463"/>
      <c r="G64" s="463"/>
      <c r="H64" s="463"/>
      <c r="I64" s="463"/>
      <c r="J64" s="463"/>
      <c r="K64" s="463"/>
      <c r="L64" s="463"/>
      <c r="M64" s="463"/>
      <c r="N64" s="463"/>
      <c r="O64" s="475"/>
    </row>
    <row r="65" spans="1:15" ht="15">
      <c r="A65" s="511"/>
      <c r="B65" s="512"/>
      <c r="C65" s="467" t="s">
        <v>789</v>
      </c>
      <c r="D65" s="464" t="s">
        <v>344</v>
      </c>
      <c r="E65" s="466">
        <v>1</v>
      </c>
      <c r="F65" s="463"/>
      <c r="G65" s="463"/>
      <c r="H65" s="463"/>
      <c r="I65" s="463"/>
      <c r="J65" s="463"/>
      <c r="K65" s="463"/>
      <c r="L65" s="463"/>
      <c r="M65" s="463"/>
      <c r="N65" s="463"/>
      <c r="O65" s="475"/>
    </row>
    <row r="66" spans="1:15" ht="15">
      <c r="A66" s="511"/>
      <c r="B66" s="512"/>
      <c r="C66" s="465" t="s">
        <v>790</v>
      </c>
      <c r="D66" s="464" t="s">
        <v>344</v>
      </c>
      <c r="E66" s="466">
        <v>1</v>
      </c>
      <c r="F66" s="463"/>
      <c r="G66" s="463"/>
      <c r="H66" s="463"/>
      <c r="I66" s="463"/>
      <c r="J66" s="463"/>
      <c r="K66" s="463"/>
      <c r="L66" s="463"/>
      <c r="M66" s="463"/>
      <c r="N66" s="463"/>
      <c r="O66" s="475"/>
    </row>
    <row r="67" spans="1:15" ht="15">
      <c r="A67" s="511"/>
      <c r="B67" s="512"/>
      <c r="C67" s="465" t="s">
        <v>791</v>
      </c>
      <c r="D67" s="464" t="s">
        <v>344</v>
      </c>
      <c r="E67" s="466">
        <v>1</v>
      </c>
      <c r="F67" s="463"/>
      <c r="G67" s="463"/>
      <c r="H67" s="463"/>
      <c r="I67" s="463"/>
      <c r="J67" s="463"/>
      <c r="K67" s="463"/>
      <c r="L67" s="463"/>
      <c r="M67" s="463"/>
      <c r="N67" s="463"/>
      <c r="O67" s="475"/>
    </row>
    <row r="68" spans="1:15" ht="15">
      <c r="A68" s="513">
        <v>7</v>
      </c>
      <c r="B68" s="512" t="s">
        <v>792</v>
      </c>
      <c r="C68" s="465" t="s">
        <v>793</v>
      </c>
      <c r="D68" s="464" t="s">
        <v>344</v>
      </c>
      <c r="E68" s="466">
        <v>1</v>
      </c>
      <c r="F68" s="463"/>
      <c r="G68" s="463"/>
      <c r="H68" s="463"/>
      <c r="I68" s="463"/>
      <c r="J68" s="463"/>
      <c r="K68" s="463"/>
      <c r="L68" s="463"/>
      <c r="M68" s="463"/>
      <c r="N68" s="463"/>
      <c r="O68" s="475"/>
    </row>
    <row r="69" spans="1:15" ht="15">
      <c r="A69" s="514"/>
      <c r="B69" s="512"/>
      <c r="C69" s="465" t="s">
        <v>794</v>
      </c>
      <c r="D69" s="464" t="s">
        <v>344</v>
      </c>
      <c r="E69" s="466">
        <v>1</v>
      </c>
      <c r="F69" s="463"/>
      <c r="G69" s="463"/>
      <c r="H69" s="463"/>
      <c r="I69" s="463"/>
      <c r="J69" s="463"/>
      <c r="K69" s="463"/>
      <c r="L69" s="463"/>
      <c r="M69" s="463"/>
      <c r="N69" s="463"/>
      <c r="O69" s="475"/>
    </row>
    <row r="70" spans="1:15" ht="15">
      <c r="A70" s="514"/>
      <c r="B70" s="512"/>
      <c r="C70" s="465" t="s">
        <v>795</v>
      </c>
      <c r="D70" s="464" t="s">
        <v>344</v>
      </c>
      <c r="E70" s="466">
        <v>1</v>
      </c>
      <c r="F70" s="463"/>
      <c r="G70" s="463"/>
      <c r="H70" s="463"/>
      <c r="I70" s="463"/>
      <c r="J70" s="463"/>
      <c r="K70" s="463"/>
      <c r="L70" s="463"/>
      <c r="M70" s="463"/>
      <c r="N70" s="463"/>
      <c r="O70" s="475"/>
    </row>
    <row r="71" spans="1:15" ht="15">
      <c r="A71" s="514"/>
      <c r="B71" s="512"/>
      <c r="C71" s="465" t="s">
        <v>797</v>
      </c>
      <c r="D71" s="464" t="s">
        <v>344</v>
      </c>
      <c r="E71" s="466">
        <v>1</v>
      </c>
      <c r="F71" s="463"/>
      <c r="G71" s="463"/>
      <c r="H71" s="463"/>
      <c r="I71" s="463"/>
      <c r="J71" s="463"/>
      <c r="K71" s="463"/>
      <c r="L71" s="463"/>
      <c r="M71" s="463"/>
      <c r="N71" s="463"/>
      <c r="O71" s="475"/>
    </row>
    <row r="72" spans="1:15" ht="15">
      <c r="A72" s="514"/>
      <c r="B72" s="512"/>
      <c r="C72" s="465" t="s">
        <v>796</v>
      </c>
      <c r="D72" s="464" t="s">
        <v>344</v>
      </c>
      <c r="E72" s="466">
        <v>1</v>
      </c>
      <c r="F72" s="463"/>
      <c r="G72" s="463"/>
      <c r="H72" s="463"/>
      <c r="I72" s="463"/>
      <c r="J72" s="463"/>
      <c r="K72" s="463"/>
      <c r="L72" s="463"/>
      <c r="M72" s="463"/>
      <c r="N72" s="463"/>
      <c r="O72" s="475"/>
    </row>
    <row r="73" spans="1:15" ht="15">
      <c r="A73" s="514"/>
      <c r="B73" s="512"/>
      <c r="C73" s="465" t="s">
        <v>798</v>
      </c>
      <c r="D73" s="464" t="s">
        <v>344</v>
      </c>
      <c r="E73" s="466">
        <v>1</v>
      </c>
      <c r="F73" s="463"/>
      <c r="G73" s="463"/>
      <c r="H73" s="463"/>
      <c r="I73" s="463"/>
      <c r="J73" s="463"/>
      <c r="K73" s="463"/>
      <c r="L73" s="463"/>
      <c r="M73" s="463"/>
      <c r="N73" s="463"/>
      <c r="O73" s="475"/>
    </row>
    <row r="74" spans="1:15" ht="15">
      <c r="A74" s="514"/>
      <c r="B74" s="512"/>
      <c r="C74" s="465" t="s">
        <v>799</v>
      </c>
      <c r="D74" s="464" t="s">
        <v>344</v>
      </c>
      <c r="E74" s="466">
        <v>1</v>
      </c>
      <c r="F74" s="463"/>
      <c r="G74" s="463"/>
      <c r="H74" s="463"/>
      <c r="I74" s="463"/>
      <c r="J74" s="463"/>
      <c r="K74" s="463"/>
      <c r="L74" s="463"/>
      <c r="M74" s="463"/>
      <c r="N74" s="463"/>
      <c r="O74" s="475"/>
    </row>
    <row r="75" spans="1:15" ht="15">
      <c r="A75" s="514"/>
      <c r="B75" s="512"/>
      <c r="C75" s="465" t="s">
        <v>800</v>
      </c>
      <c r="D75" s="464" t="s">
        <v>344</v>
      </c>
      <c r="E75" s="466">
        <v>1</v>
      </c>
      <c r="F75" s="463"/>
      <c r="G75" s="463"/>
      <c r="H75" s="463"/>
      <c r="I75" s="463"/>
      <c r="J75" s="463"/>
      <c r="K75" s="463"/>
      <c r="L75" s="463"/>
      <c r="M75" s="463"/>
      <c r="N75" s="463"/>
      <c r="O75" s="475"/>
    </row>
    <row r="76" spans="1:15" ht="15">
      <c r="A76" s="514"/>
      <c r="B76" s="512"/>
      <c r="C76" s="465" t="s">
        <v>801</v>
      </c>
      <c r="D76" s="464" t="s">
        <v>344</v>
      </c>
      <c r="E76" s="466">
        <v>1</v>
      </c>
      <c r="F76" s="463"/>
      <c r="G76" s="463"/>
      <c r="H76" s="463"/>
      <c r="I76" s="463"/>
      <c r="J76" s="463"/>
      <c r="K76" s="463"/>
      <c r="L76" s="463"/>
      <c r="M76" s="463"/>
      <c r="N76" s="463"/>
      <c r="O76" s="475"/>
    </row>
    <row r="77" spans="1:15" ht="15">
      <c r="A77" s="514"/>
      <c r="B77" s="515"/>
      <c r="C77" s="489" t="s">
        <v>802</v>
      </c>
      <c r="D77" s="490" t="s">
        <v>344</v>
      </c>
      <c r="E77" s="491">
        <v>1</v>
      </c>
      <c r="F77" s="492"/>
      <c r="G77" s="492"/>
      <c r="H77" s="492"/>
      <c r="I77" s="492"/>
      <c r="J77" s="492"/>
      <c r="K77" s="492"/>
      <c r="L77" s="492"/>
      <c r="M77" s="492"/>
      <c r="N77" s="492"/>
      <c r="O77" s="493"/>
    </row>
    <row r="78" spans="1:26" ht="15.75" thickBot="1">
      <c r="A78" s="520" t="s">
        <v>803</v>
      </c>
      <c r="B78" s="521"/>
      <c r="C78" s="521"/>
      <c r="D78" s="521"/>
      <c r="E78" s="521"/>
      <c r="F78" s="521"/>
      <c r="G78" s="521"/>
      <c r="H78" s="521"/>
      <c r="I78" s="521"/>
      <c r="J78" s="521"/>
      <c r="K78" s="521"/>
      <c r="L78" s="521"/>
      <c r="M78" s="521"/>
      <c r="N78" s="521"/>
      <c r="O78" s="522"/>
      <c r="P78" s="485"/>
      <c r="Q78" s="55"/>
      <c r="R78" s="55"/>
      <c r="S78" s="55"/>
      <c r="T78" s="55"/>
      <c r="U78" s="55"/>
      <c r="V78" s="55"/>
      <c r="W78" s="55"/>
      <c r="X78" s="55"/>
      <c r="Y78" s="55"/>
      <c r="Z78" s="55"/>
    </row>
    <row r="79" spans="1:15" ht="15">
      <c r="A79" s="523" t="s">
        <v>713</v>
      </c>
      <c r="B79" s="525" t="s">
        <v>723</v>
      </c>
      <c r="C79" s="525"/>
      <c r="D79" s="525" t="s">
        <v>714</v>
      </c>
      <c r="E79" s="507" t="s">
        <v>715</v>
      </c>
      <c r="F79" s="509" t="s">
        <v>910</v>
      </c>
      <c r="G79" s="509"/>
      <c r="H79" s="509"/>
      <c r="I79" s="509"/>
      <c r="J79" s="509"/>
      <c r="K79" s="509" t="s">
        <v>911</v>
      </c>
      <c r="L79" s="509"/>
      <c r="M79" s="509"/>
      <c r="N79" s="509"/>
      <c r="O79" s="510"/>
    </row>
    <row r="80" spans="1:15" ht="24.75" thickBot="1">
      <c r="A80" s="524"/>
      <c r="B80" s="478" t="s">
        <v>721</v>
      </c>
      <c r="C80" s="478" t="s">
        <v>722</v>
      </c>
      <c r="D80" s="526"/>
      <c r="E80" s="508"/>
      <c r="F80" s="468" t="s">
        <v>716</v>
      </c>
      <c r="G80" s="468" t="s">
        <v>712</v>
      </c>
      <c r="H80" s="478" t="s">
        <v>717</v>
      </c>
      <c r="I80" s="468" t="s">
        <v>718</v>
      </c>
      <c r="J80" s="468" t="s">
        <v>719</v>
      </c>
      <c r="K80" s="468" t="s">
        <v>716</v>
      </c>
      <c r="L80" s="468" t="s">
        <v>712</v>
      </c>
      <c r="M80" s="478" t="s">
        <v>717</v>
      </c>
      <c r="N80" s="468" t="s">
        <v>718</v>
      </c>
      <c r="O80" s="469" t="s">
        <v>719</v>
      </c>
    </row>
    <row r="81" spans="1:15" ht="15">
      <c r="A81" s="519">
        <v>1</v>
      </c>
      <c r="B81" s="516" t="s">
        <v>724</v>
      </c>
      <c r="C81" s="472" t="s">
        <v>725</v>
      </c>
      <c r="D81" s="471" t="s">
        <v>344</v>
      </c>
      <c r="E81" s="471">
        <v>1</v>
      </c>
      <c r="F81" s="472"/>
      <c r="G81" s="472"/>
      <c r="H81" s="472"/>
      <c r="I81" s="472"/>
      <c r="J81" s="472"/>
      <c r="K81" s="472"/>
      <c r="L81" s="472"/>
      <c r="M81" s="472"/>
      <c r="N81" s="472"/>
      <c r="O81" s="473"/>
    </row>
    <row r="82" spans="1:15" ht="15">
      <c r="A82" s="517"/>
      <c r="B82" s="512"/>
      <c r="C82" s="463" t="s">
        <v>726</v>
      </c>
      <c r="D82" s="464" t="s">
        <v>344</v>
      </c>
      <c r="E82" s="464">
        <v>1</v>
      </c>
      <c r="F82" s="463"/>
      <c r="G82" s="463"/>
      <c r="H82" s="463"/>
      <c r="I82" s="463"/>
      <c r="J82" s="463"/>
      <c r="K82" s="463"/>
      <c r="L82" s="463"/>
      <c r="M82" s="463"/>
      <c r="N82" s="463"/>
      <c r="O82" s="475"/>
    </row>
    <row r="83" spans="1:15" ht="15">
      <c r="A83" s="517"/>
      <c r="B83" s="512"/>
      <c r="C83" s="463" t="s">
        <v>727</v>
      </c>
      <c r="D83" s="464" t="s">
        <v>344</v>
      </c>
      <c r="E83" s="464">
        <v>1</v>
      </c>
      <c r="F83" s="463"/>
      <c r="G83" s="463"/>
      <c r="H83" s="463"/>
      <c r="I83" s="463"/>
      <c r="J83" s="463"/>
      <c r="K83" s="463"/>
      <c r="L83" s="463"/>
      <c r="M83" s="463"/>
      <c r="N83" s="463"/>
      <c r="O83" s="475"/>
    </row>
    <row r="84" spans="1:15" ht="15">
      <c r="A84" s="517"/>
      <c r="B84" s="512"/>
      <c r="C84" s="465" t="s">
        <v>728</v>
      </c>
      <c r="D84" s="464" t="s">
        <v>344</v>
      </c>
      <c r="E84" s="466">
        <v>1</v>
      </c>
      <c r="F84" s="463"/>
      <c r="G84" s="463"/>
      <c r="H84" s="463"/>
      <c r="I84" s="463"/>
      <c r="J84" s="463"/>
      <c r="K84" s="463"/>
      <c r="L84" s="463"/>
      <c r="M84" s="463"/>
      <c r="N84" s="463"/>
      <c r="O84" s="475"/>
    </row>
    <row r="85" spans="1:15" ht="15">
      <c r="A85" s="517"/>
      <c r="B85" s="512"/>
      <c r="C85" s="465" t="s">
        <v>729</v>
      </c>
      <c r="D85" s="464" t="s">
        <v>344</v>
      </c>
      <c r="E85" s="466">
        <v>1</v>
      </c>
      <c r="F85" s="463"/>
      <c r="G85" s="463"/>
      <c r="H85" s="463"/>
      <c r="I85" s="463"/>
      <c r="J85" s="463"/>
      <c r="K85" s="463"/>
      <c r="L85" s="463"/>
      <c r="M85" s="463"/>
      <c r="N85" s="463"/>
      <c r="O85" s="475"/>
    </row>
    <row r="86" spans="1:15" ht="15">
      <c r="A86" s="517"/>
      <c r="B86" s="512"/>
      <c r="C86" s="465" t="s">
        <v>732</v>
      </c>
      <c r="D86" s="464" t="s">
        <v>344</v>
      </c>
      <c r="E86" s="466">
        <v>1</v>
      </c>
      <c r="F86" s="463"/>
      <c r="G86" s="463"/>
      <c r="H86" s="463"/>
      <c r="I86" s="463"/>
      <c r="J86" s="463"/>
      <c r="K86" s="463"/>
      <c r="L86" s="463"/>
      <c r="M86" s="463"/>
      <c r="N86" s="463"/>
      <c r="O86" s="475"/>
    </row>
    <row r="87" spans="1:15" ht="15">
      <c r="A87" s="517"/>
      <c r="B87" s="512"/>
      <c r="C87" s="465" t="s">
        <v>733</v>
      </c>
      <c r="D87" s="464" t="s">
        <v>344</v>
      </c>
      <c r="E87" s="466">
        <v>1</v>
      </c>
      <c r="F87" s="463"/>
      <c r="G87" s="463"/>
      <c r="H87" s="463"/>
      <c r="I87" s="463"/>
      <c r="J87" s="463"/>
      <c r="K87" s="463"/>
      <c r="L87" s="463"/>
      <c r="M87" s="463"/>
      <c r="N87" s="463"/>
      <c r="O87" s="475"/>
    </row>
    <row r="88" spans="1:15" ht="15">
      <c r="A88" s="517"/>
      <c r="B88" s="512"/>
      <c r="C88" s="465" t="s">
        <v>730</v>
      </c>
      <c r="D88" s="464" t="s">
        <v>344</v>
      </c>
      <c r="E88" s="466">
        <v>1</v>
      </c>
      <c r="F88" s="463"/>
      <c r="G88" s="463"/>
      <c r="H88" s="463"/>
      <c r="I88" s="463"/>
      <c r="J88" s="463"/>
      <c r="K88" s="463"/>
      <c r="L88" s="463"/>
      <c r="M88" s="463"/>
      <c r="N88" s="463"/>
      <c r="O88" s="475"/>
    </row>
    <row r="89" spans="1:15" ht="15">
      <c r="A89" s="517">
        <v>2</v>
      </c>
      <c r="B89" s="512" t="s">
        <v>738</v>
      </c>
      <c r="C89" s="465" t="s">
        <v>731</v>
      </c>
      <c r="D89" s="464" t="s">
        <v>344</v>
      </c>
      <c r="E89" s="466">
        <v>1</v>
      </c>
      <c r="F89" s="463"/>
      <c r="G89" s="463"/>
      <c r="H89" s="463"/>
      <c r="I89" s="463"/>
      <c r="J89" s="463"/>
      <c r="K89" s="463"/>
      <c r="L89" s="463"/>
      <c r="M89" s="463"/>
      <c r="N89" s="463"/>
      <c r="O89" s="475"/>
    </row>
    <row r="90" spans="1:15" ht="15">
      <c r="A90" s="517"/>
      <c r="B90" s="512"/>
      <c r="C90" s="465" t="s">
        <v>734</v>
      </c>
      <c r="D90" s="464" t="s">
        <v>344</v>
      </c>
      <c r="E90" s="466">
        <v>1</v>
      </c>
      <c r="F90" s="463"/>
      <c r="G90" s="463"/>
      <c r="H90" s="463"/>
      <c r="I90" s="463"/>
      <c r="J90" s="463"/>
      <c r="K90" s="463"/>
      <c r="L90" s="463"/>
      <c r="M90" s="463"/>
      <c r="N90" s="463"/>
      <c r="O90" s="475"/>
    </row>
    <row r="91" spans="1:15" ht="15">
      <c r="A91" s="517"/>
      <c r="B91" s="512"/>
      <c r="C91" s="465" t="s">
        <v>735</v>
      </c>
      <c r="D91" s="464" t="s">
        <v>344</v>
      </c>
      <c r="E91" s="466">
        <v>1</v>
      </c>
      <c r="F91" s="463"/>
      <c r="G91" s="463"/>
      <c r="H91" s="463"/>
      <c r="I91" s="463"/>
      <c r="J91" s="463"/>
      <c r="K91" s="463"/>
      <c r="L91" s="463"/>
      <c r="M91" s="463"/>
      <c r="N91" s="463"/>
      <c r="O91" s="475"/>
    </row>
    <row r="92" spans="1:15" ht="15">
      <c r="A92" s="517"/>
      <c r="B92" s="512"/>
      <c r="C92" s="465" t="s">
        <v>736</v>
      </c>
      <c r="D92" s="464" t="s">
        <v>344</v>
      </c>
      <c r="E92" s="466">
        <v>1</v>
      </c>
      <c r="F92" s="463"/>
      <c r="G92" s="463"/>
      <c r="H92" s="463"/>
      <c r="I92" s="463"/>
      <c r="J92" s="463"/>
      <c r="K92" s="463"/>
      <c r="L92" s="463"/>
      <c r="M92" s="463"/>
      <c r="N92" s="463"/>
      <c r="O92" s="475"/>
    </row>
    <row r="93" spans="1:15" ht="15">
      <c r="A93" s="517"/>
      <c r="B93" s="512"/>
      <c r="C93" s="465" t="s">
        <v>739</v>
      </c>
      <c r="D93" s="464" t="s">
        <v>344</v>
      </c>
      <c r="E93" s="466">
        <v>1</v>
      </c>
      <c r="F93" s="463"/>
      <c r="G93" s="463"/>
      <c r="H93" s="463"/>
      <c r="I93" s="463"/>
      <c r="J93" s="463"/>
      <c r="K93" s="463"/>
      <c r="L93" s="463"/>
      <c r="M93" s="463"/>
      <c r="N93" s="463"/>
      <c r="O93" s="475"/>
    </row>
    <row r="94" spans="1:15" ht="15">
      <c r="A94" s="517"/>
      <c r="B94" s="512"/>
      <c r="C94" s="465" t="s">
        <v>737</v>
      </c>
      <c r="D94" s="464" t="s">
        <v>344</v>
      </c>
      <c r="E94" s="466">
        <v>1</v>
      </c>
      <c r="F94" s="463"/>
      <c r="G94" s="463"/>
      <c r="H94" s="463"/>
      <c r="I94" s="463"/>
      <c r="J94" s="463"/>
      <c r="K94" s="463"/>
      <c r="L94" s="463"/>
      <c r="M94" s="463"/>
      <c r="N94" s="463"/>
      <c r="O94" s="475"/>
    </row>
    <row r="95" spans="1:15" ht="15">
      <c r="A95" s="517"/>
      <c r="B95" s="512"/>
      <c r="C95" s="465" t="s">
        <v>740</v>
      </c>
      <c r="D95" s="464" t="s">
        <v>344</v>
      </c>
      <c r="E95" s="466">
        <v>1</v>
      </c>
      <c r="F95" s="463"/>
      <c r="G95" s="463"/>
      <c r="H95" s="463"/>
      <c r="I95" s="463"/>
      <c r="J95" s="463"/>
      <c r="K95" s="463"/>
      <c r="L95" s="463"/>
      <c r="M95" s="463"/>
      <c r="N95" s="463"/>
      <c r="O95" s="475"/>
    </row>
    <row r="96" spans="1:15" ht="15">
      <c r="A96" s="517"/>
      <c r="B96" s="512"/>
      <c r="C96" s="465" t="s">
        <v>741</v>
      </c>
      <c r="D96" s="464" t="s">
        <v>344</v>
      </c>
      <c r="E96" s="466">
        <v>1</v>
      </c>
      <c r="F96" s="463"/>
      <c r="G96" s="463"/>
      <c r="H96" s="463"/>
      <c r="I96" s="463"/>
      <c r="J96" s="463"/>
      <c r="K96" s="463"/>
      <c r="L96" s="463"/>
      <c r="M96" s="463"/>
      <c r="N96" s="463"/>
      <c r="O96" s="475"/>
    </row>
    <row r="97" spans="1:15" ht="15">
      <c r="A97" s="517">
        <v>3</v>
      </c>
      <c r="B97" s="518" t="s">
        <v>743</v>
      </c>
      <c r="C97" s="465" t="s">
        <v>742</v>
      </c>
      <c r="D97" s="464" t="s">
        <v>344</v>
      </c>
      <c r="E97" s="466">
        <v>1</v>
      </c>
      <c r="F97" s="463"/>
      <c r="G97" s="463"/>
      <c r="H97" s="463"/>
      <c r="I97" s="463"/>
      <c r="J97" s="463"/>
      <c r="K97" s="463"/>
      <c r="L97" s="463"/>
      <c r="M97" s="463"/>
      <c r="N97" s="463"/>
      <c r="O97" s="475"/>
    </row>
    <row r="98" spans="1:15" ht="15">
      <c r="A98" s="517"/>
      <c r="B98" s="518"/>
      <c r="C98" s="465" t="s">
        <v>775</v>
      </c>
      <c r="D98" s="464" t="s">
        <v>344</v>
      </c>
      <c r="E98" s="466">
        <v>1</v>
      </c>
      <c r="F98" s="463"/>
      <c r="G98" s="463"/>
      <c r="H98" s="463"/>
      <c r="I98" s="463"/>
      <c r="J98" s="463"/>
      <c r="K98" s="463"/>
      <c r="L98" s="463"/>
      <c r="M98" s="463"/>
      <c r="N98" s="463"/>
      <c r="O98" s="475"/>
    </row>
    <row r="99" spans="1:15" ht="15">
      <c r="A99" s="517"/>
      <c r="B99" s="518"/>
      <c r="C99" s="465" t="s">
        <v>744</v>
      </c>
      <c r="D99" s="464" t="s">
        <v>344</v>
      </c>
      <c r="E99" s="466">
        <v>1</v>
      </c>
      <c r="F99" s="463"/>
      <c r="G99" s="463"/>
      <c r="H99" s="463"/>
      <c r="I99" s="463"/>
      <c r="J99" s="463"/>
      <c r="K99" s="463"/>
      <c r="L99" s="463"/>
      <c r="M99" s="463"/>
      <c r="N99" s="463"/>
      <c r="O99" s="475"/>
    </row>
    <row r="100" spans="1:15" ht="15">
      <c r="A100" s="517"/>
      <c r="B100" s="518"/>
      <c r="C100" s="465" t="s">
        <v>776</v>
      </c>
      <c r="D100" s="464" t="s">
        <v>344</v>
      </c>
      <c r="E100" s="466">
        <v>1</v>
      </c>
      <c r="F100" s="463"/>
      <c r="G100" s="463"/>
      <c r="H100" s="463"/>
      <c r="I100" s="463"/>
      <c r="J100" s="463"/>
      <c r="K100" s="463"/>
      <c r="L100" s="463"/>
      <c r="M100" s="463"/>
      <c r="N100" s="463"/>
      <c r="O100" s="475"/>
    </row>
    <row r="101" spans="1:15" ht="15">
      <c r="A101" s="511">
        <v>4</v>
      </c>
      <c r="B101" s="512" t="s">
        <v>757</v>
      </c>
      <c r="C101" s="465" t="s">
        <v>745</v>
      </c>
      <c r="D101" s="464" t="s">
        <v>344</v>
      </c>
      <c r="E101" s="466">
        <v>1</v>
      </c>
      <c r="F101" s="463"/>
      <c r="G101" s="463"/>
      <c r="H101" s="463"/>
      <c r="I101" s="463"/>
      <c r="J101" s="463"/>
      <c r="K101" s="463"/>
      <c r="L101" s="463"/>
      <c r="M101" s="463"/>
      <c r="N101" s="463"/>
      <c r="O101" s="475"/>
    </row>
    <row r="102" spans="1:15" ht="15">
      <c r="A102" s="511"/>
      <c r="B102" s="512"/>
      <c r="C102" s="465" t="s">
        <v>747</v>
      </c>
      <c r="D102" s="464" t="s">
        <v>344</v>
      </c>
      <c r="E102" s="466">
        <v>1</v>
      </c>
      <c r="F102" s="463"/>
      <c r="G102" s="463"/>
      <c r="H102" s="463"/>
      <c r="I102" s="463"/>
      <c r="J102" s="463"/>
      <c r="K102" s="463"/>
      <c r="L102" s="463"/>
      <c r="M102" s="463"/>
      <c r="N102" s="463"/>
      <c r="O102" s="475"/>
    </row>
    <row r="103" spans="1:15" ht="15">
      <c r="A103" s="511"/>
      <c r="B103" s="512"/>
      <c r="C103" s="465" t="s">
        <v>746</v>
      </c>
      <c r="D103" s="464" t="s">
        <v>344</v>
      </c>
      <c r="E103" s="466">
        <v>1</v>
      </c>
      <c r="F103" s="463"/>
      <c r="G103" s="463"/>
      <c r="H103" s="463"/>
      <c r="I103" s="463"/>
      <c r="J103" s="463"/>
      <c r="K103" s="463"/>
      <c r="L103" s="463"/>
      <c r="M103" s="463"/>
      <c r="N103" s="463"/>
      <c r="O103" s="475"/>
    </row>
    <row r="104" spans="1:15" ht="15">
      <c r="A104" s="511"/>
      <c r="B104" s="512"/>
      <c r="C104" s="465" t="s">
        <v>748</v>
      </c>
      <c r="D104" s="464" t="s">
        <v>344</v>
      </c>
      <c r="E104" s="466">
        <v>1</v>
      </c>
      <c r="F104" s="463"/>
      <c r="G104" s="463"/>
      <c r="H104" s="463"/>
      <c r="I104" s="463"/>
      <c r="J104" s="463"/>
      <c r="K104" s="463"/>
      <c r="L104" s="463"/>
      <c r="M104" s="463"/>
      <c r="N104" s="463"/>
      <c r="O104" s="475"/>
    </row>
    <row r="105" spans="1:15" ht="15">
      <c r="A105" s="511"/>
      <c r="B105" s="512"/>
      <c r="C105" s="465" t="s">
        <v>749</v>
      </c>
      <c r="D105" s="464" t="s">
        <v>750</v>
      </c>
      <c r="E105" s="466">
        <v>1</v>
      </c>
      <c r="F105" s="463"/>
      <c r="G105" s="463"/>
      <c r="H105" s="463"/>
      <c r="I105" s="463"/>
      <c r="J105" s="463"/>
      <c r="K105" s="463"/>
      <c r="L105" s="463"/>
      <c r="M105" s="463"/>
      <c r="N105" s="463"/>
      <c r="O105" s="475"/>
    </row>
    <row r="106" spans="1:15" ht="15">
      <c r="A106" s="511"/>
      <c r="B106" s="512"/>
      <c r="C106" s="465" t="s">
        <v>751</v>
      </c>
      <c r="D106" s="464" t="s">
        <v>344</v>
      </c>
      <c r="E106" s="466">
        <v>1</v>
      </c>
      <c r="F106" s="463"/>
      <c r="G106" s="463"/>
      <c r="H106" s="463"/>
      <c r="I106" s="463"/>
      <c r="J106" s="463"/>
      <c r="K106" s="463"/>
      <c r="L106" s="463"/>
      <c r="M106" s="463"/>
      <c r="N106" s="463"/>
      <c r="O106" s="475"/>
    </row>
    <row r="107" spans="1:15" ht="15">
      <c r="A107" s="511"/>
      <c r="B107" s="512"/>
      <c r="C107" s="465" t="s">
        <v>752</v>
      </c>
      <c r="D107" s="464" t="s">
        <v>344</v>
      </c>
      <c r="E107" s="466">
        <v>1</v>
      </c>
      <c r="F107" s="463"/>
      <c r="G107" s="463"/>
      <c r="H107" s="463"/>
      <c r="I107" s="463"/>
      <c r="J107" s="463"/>
      <c r="K107" s="463"/>
      <c r="L107" s="463"/>
      <c r="M107" s="463"/>
      <c r="N107" s="463"/>
      <c r="O107" s="475"/>
    </row>
    <row r="108" spans="1:15" ht="15">
      <c r="A108" s="511"/>
      <c r="B108" s="512"/>
      <c r="C108" s="465" t="s">
        <v>753</v>
      </c>
      <c r="D108" s="464" t="s">
        <v>750</v>
      </c>
      <c r="E108" s="466">
        <v>1</v>
      </c>
      <c r="F108" s="463"/>
      <c r="G108" s="463"/>
      <c r="H108" s="463"/>
      <c r="I108" s="463"/>
      <c r="J108" s="463"/>
      <c r="K108" s="463"/>
      <c r="L108" s="463"/>
      <c r="M108" s="463"/>
      <c r="N108" s="463"/>
      <c r="O108" s="475"/>
    </row>
    <row r="109" spans="1:15" ht="15">
      <c r="A109" s="511"/>
      <c r="B109" s="512"/>
      <c r="C109" s="465" t="s">
        <v>756</v>
      </c>
      <c r="D109" s="464" t="s">
        <v>344</v>
      </c>
      <c r="E109" s="466">
        <v>1</v>
      </c>
      <c r="F109" s="463"/>
      <c r="G109" s="463"/>
      <c r="H109" s="463"/>
      <c r="I109" s="463"/>
      <c r="J109" s="463"/>
      <c r="K109" s="463"/>
      <c r="L109" s="463"/>
      <c r="M109" s="463"/>
      <c r="N109" s="463"/>
      <c r="O109" s="475"/>
    </row>
    <row r="110" spans="1:15" ht="15">
      <c r="A110" s="511"/>
      <c r="B110" s="512"/>
      <c r="C110" s="465" t="s">
        <v>754</v>
      </c>
      <c r="D110" s="464" t="s">
        <v>344</v>
      </c>
      <c r="E110" s="466">
        <v>1</v>
      </c>
      <c r="F110" s="463"/>
      <c r="G110" s="463"/>
      <c r="H110" s="463"/>
      <c r="I110" s="463"/>
      <c r="J110" s="463"/>
      <c r="K110" s="463"/>
      <c r="L110" s="463"/>
      <c r="M110" s="463"/>
      <c r="N110" s="463"/>
      <c r="O110" s="475"/>
    </row>
    <row r="111" spans="1:15" ht="15">
      <c r="A111" s="511"/>
      <c r="B111" s="512"/>
      <c r="C111" s="465" t="s">
        <v>755</v>
      </c>
      <c r="D111" s="464" t="s">
        <v>344</v>
      </c>
      <c r="E111" s="466">
        <v>1</v>
      </c>
      <c r="F111" s="463"/>
      <c r="G111" s="463"/>
      <c r="H111" s="463"/>
      <c r="I111" s="463"/>
      <c r="J111" s="463"/>
      <c r="K111" s="463"/>
      <c r="L111" s="463"/>
      <c r="M111" s="463"/>
      <c r="N111" s="463"/>
      <c r="O111" s="475"/>
    </row>
    <row r="112" spans="1:15" ht="15">
      <c r="A112" s="511"/>
      <c r="B112" s="512"/>
      <c r="C112" s="465" t="s">
        <v>774</v>
      </c>
      <c r="D112" s="464" t="s">
        <v>344</v>
      </c>
      <c r="E112" s="466">
        <v>1</v>
      </c>
      <c r="F112" s="463"/>
      <c r="G112" s="463"/>
      <c r="H112" s="463"/>
      <c r="I112" s="463"/>
      <c r="J112" s="463"/>
      <c r="K112" s="463"/>
      <c r="L112" s="463"/>
      <c r="M112" s="463"/>
      <c r="N112" s="463"/>
      <c r="O112" s="475"/>
    </row>
    <row r="113" spans="1:15" ht="15">
      <c r="A113" s="511">
        <v>5</v>
      </c>
      <c r="B113" s="512" t="s">
        <v>759</v>
      </c>
      <c r="C113" s="465" t="s">
        <v>758</v>
      </c>
      <c r="D113" s="464" t="s">
        <v>344</v>
      </c>
      <c r="E113" s="466">
        <v>1</v>
      </c>
      <c r="F113" s="463"/>
      <c r="G113" s="463"/>
      <c r="H113" s="463"/>
      <c r="I113" s="463"/>
      <c r="J113" s="463"/>
      <c r="K113" s="463"/>
      <c r="L113" s="463"/>
      <c r="M113" s="463"/>
      <c r="N113" s="463"/>
      <c r="O113" s="475"/>
    </row>
    <row r="114" spans="1:15" ht="15">
      <c r="A114" s="511"/>
      <c r="B114" s="512"/>
      <c r="C114" s="465" t="s">
        <v>760</v>
      </c>
      <c r="D114" s="464" t="s">
        <v>344</v>
      </c>
      <c r="E114" s="466">
        <v>1</v>
      </c>
      <c r="F114" s="463"/>
      <c r="G114" s="463"/>
      <c r="H114" s="463"/>
      <c r="I114" s="463"/>
      <c r="J114" s="463"/>
      <c r="K114" s="463"/>
      <c r="L114" s="463"/>
      <c r="M114" s="463"/>
      <c r="N114" s="463"/>
      <c r="O114" s="475"/>
    </row>
    <row r="115" spans="1:15" ht="15">
      <c r="A115" s="511"/>
      <c r="B115" s="512"/>
      <c r="C115" s="465" t="s">
        <v>761</v>
      </c>
      <c r="D115" s="464" t="s">
        <v>344</v>
      </c>
      <c r="E115" s="466">
        <v>1</v>
      </c>
      <c r="F115" s="463"/>
      <c r="G115" s="463"/>
      <c r="H115" s="463"/>
      <c r="I115" s="463"/>
      <c r="J115" s="463"/>
      <c r="K115" s="463"/>
      <c r="L115" s="463"/>
      <c r="M115" s="463"/>
      <c r="N115" s="463"/>
      <c r="O115" s="475"/>
    </row>
    <row r="116" spans="1:15" ht="15">
      <c r="A116" s="511"/>
      <c r="B116" s="512"/>
      <c r="C116" s="465" t="s">
        <v>762</v>
      </c>
      <c r="D116" s="464" t="s">
        <v>344</v>
      </c>
      <c r="E116" s="466">
        <v>1</v>
      </c>
      <c r="F116" s="463"/>
      <c r="G116" s="463"/>
      <c r="H116" s="463"/>
      <c r="I116" s="463"/>
      <c r="J116" s="463"/>
      <c r="K116" s="463"/>
      <c r="L116" s="463"/>
      <c r="M116" s="463"/>
      <c r="N116" s="463"/>
      <c r="O116" s="475"/>
    </row>
    <row r="117" spans="1:15" ht="15">
      <c r="A117" s="511"/>
      <c r="B117" s="512"/>
      <c r="C117" s="465" t="s">
        <v>763</v>
      </c>
      <c r="D117" s="464" t="s">
        <v>344</v>
      </c>
      <c r="E117" s="466">
        <v>1</v>
      </c>
      <c r="F117" s="463"/>
      <c r="G117" s="463"/>
      <c r="H117" s="463"/>
      <c r="I117" s="463"/>
      <c r="J117" s="463"/>
      <c r="K117" s="463"/>
      <c r="L117" s="463"/>
      <c r="M117" s="463"/>
      <c r="N117" s="463"/>
      <c r="O117" s="475"/>
    </row>
    <row r="118" spans="1:15" ht="15">
      <c r="A118" s="511"/>
      <c r="B118" s="512"/>
      <c r="C118" s="465" t="s">
        <v>764</v>
      </c>
      <c r="D118" s="464" t="s">
        <v>344</v>
      </c>
      <c r="E118" s="466">
        <v>1</v>
      </c>
      <c r="F118" s="463"/>
      <c r="G118" s="463"/>
      <c r="H118" s="463"/>
      <c r="I118" s="463"/>
      <c r="J118" s="463"/>
      <c r="K118" s="463"/>
      <c r="L118" s="463"/>
      <c r="M118" s="463"/>
      <c r="N118" s="463"/>
      <c r="O118" s="475"/>
    </row>
    <row r="119" spans="1:15" ht="15">
      <c r="A119" s="511"/>
      <c r="B119" s="512"/>
      <c r="C119" s="465" t="s">
        <v>765</v>
      </c>
      <c r="D119" s="464" t="s">
        <v>750</v>
      </c>
      <c r="E119" s="466">
        <v>1</v>
      </c>
      <c r="F119" s="463"/>
      <c r="G119" s="463"/>
      <c r="H119" s="463"/>
      <c r="I119" s="463"/>
      <c r="J119" s="463"/>
      <c r="K119" s="463"/>
      <c r="L119" s="463"/>
      <c r="M119" s="463"/>
      <c r="N119" s="463"/>
      <c r="O119" s="475"/>
    </row>
    <row r="120" spans="1:15" ht="15">
      <c r="A120" s="511"/>
      <c r="B120" s="512"/>
      <c r="C120" s="465" t="s">
        <v>766</v>
      </c>
      <c r="D120" s="464" t="s">
        <v>344</v>
      </c>
      <c r="E120" s="466">
        <v>1</v>
      </c>
      <c r="F120" s="463"/>
      <c r="G120" s="463"/>
      <c r="H120" s="463"/>
      <c r="I120" s="463"/>
      <c r="J120" s="463"/>
      <c r="K120" s="463"/>
      <c r="L120" s="463"/>
      <c r="M120" s="463"/>
      <c r="N120" s="463"/>
      <c r="O120" s="475"/>
    </row>
    <row r="121" spans="1:15" ht="15">
      <c r="A121" s="511"/>
      <c r="B121" s="512"/>
      <c r="C121" s="465" t="s">
        <v>767</v>
      </c>
      <c r="D121" s="464" t="s">
        <v>344</v>
      </c>
      <c r="E121" s="466">
        <v>1</v>
      </c>
      <c r="F121" s="463"/>
      <c r="G121" s="463"/>
      <c r="H121" s="463"/>
      <c r="I121" s="463"/>
      <c r="J121" s="463"/>
      <c r="K121" s="463"/>
      <c r="L121" s="463"/>
      <c r="M121" s="463"/>
      <c r="N121" s="463"/>
      <c r="O121" s="475"/>
    </row>
    <row r="122" spans="1:15" ht="15">
      <c r="A122" s="511"/>
      <c r="B122" s="512"/>
      <c r="C122" s="465" t="s">
        <v>768</v>
      </c>
      <c r="D122" s="464" t="s">
        <v>344</v>
      </c>
      <c r="E122" s="466">
        <v>1</v>
      </c>
      <c r="F122" s="463"/>
      <c r="G122" s="463"/>
      <c r="H122" s="463"/>
      <c r="I122" s="463"/>
      <c r="J122" s="463"/>
      <c r="K122" s="463"/>
      <c r="L122" s="463"/>
      <c r="M122" s="463"/>
      <c r="N122" s="463"/>
      <c r="O122" s="475"/>
    </row>
    <row r="123" spans="1:15" ht="15">
      <c r="A123" s="511"/>
      <c r="B123" s="512"/>
      <c r="C123" s="465" t="s">
        <v>769</v>
      </c>
      <c r="D123" s="464" t="s">
        <v>344</v>
      </c>
      <c r="E123" s="466">
        <v>1</v>
      </c>
      <c r="F123" s="463"/>
      <c r="G123" s="463"/>
      <c r="H123" s="463"/>
      <c r="I123" s="463"/>
      <c r="J123" s="463"/>
      <c r="K123" s="463"/>
      <c r="L123" s="463"/>
      <c r="M123" s="463"/>
      <c r="N123" s="463"/>
      <c r="O123" s="475"/>
    </row>
    <row r="124" spans="1:15" ht="15">
      <c r="A124" s="511"/>
      <c r="B124" s="512"/>
      <c r="C124" s="465" t="s">
        <v>770</v>
      </c>
      <c r="D124" s="464" t="s">
        <v>344</v>
      </c>
      <c r="E124" s="466">
        <v>1</v>
      </c>
      <c r="F124" s="463"/>
      <c r="G124" s="463"/>
      <c r="H124" s="463"/>
      <c r="I124" s="463"/>
      <c r="J124" s="463"/>
      <c r="K124" s="463"/>
      <c r="L124" s="463"/>
      <c r="M124" s="463"/>
      <c r="N124" s="463"/>
      <c r="O124" s="475"/>
    </row>
    <row r="125" spans="1:15" ht="15">
      <c r="A125" s="511"/>
      <c r="B125" s="512"/>
      <c r="C125" s="467" t="s">
        <v>782</v>
      </c>
      <c r="D125" s="464" t="s">
        <v>344</v>
      </c>
      <c r="E125" s="466">
        <v>1</v>
      </c>
      <c r="F125" s="463"/>
      <c r="G125" s="463"/>
      <c r="H125" s="463"/>
      <c r="I125" s="463"/>
      <c r="J125" s="463"/>
      <c r="K125" s="463"/>
      <c r="L125" s="463"/>
      <c r="M125" s="463"/>
      <c r="N125" s="463"/>
      <c r="O125" s="475"/>
    </row>
    <row r="126" spans="1:15" ht="15">
      <c r="A126" s="511"/>
      <c r="B126" s="512"/>
      <c r="C126" s="465" t="s">
        <v>771</v>
      </c>
      <c r="D126" s="464" t="s">
        <v>344</v>
      </c>
      <c r="E126" s="466">
        <v>1</v>
      </c>
      <c r="F126" s="463"/>
      <c r="G126" s="463"/>
      <c r="H126" s="463"/>
      <c r="I126" s="463"/>
      <c r="J126" s="463"/>
      <c r="K126" s="463"/>
      <c r="L126" s="463"/>
      <c r="M126" s="463"/>
      <c r="N126" s="463"/>
      <c r="O126" s="475"/>
    </row>
    <row r="127" spans="1:15" ht="15">
      <c r="A127" s="511">
        <v>6</v>
      </c>
      <c r="B127" s="512" t="s">
        <v>773</v>
      </c>
      <c r="C127" s="465" t="s">
        <v>772</v>
      </c>
      <c r="D127" s="464" t="s">
        <v>344</v>
      </c>
      <c r="E127" s="466">
        <v>1</v>
      </c>
      <c r="F127" s="463"/>
      <c r="G127" s="463"/>
      <c r="H127" s="463"/>
      <c r="I127" s="463"/>
      <c r="J127" s="463"/>
      <c r="K127" s="463"/>
      <c r="L127" s="463"/>
      <c r="M127" s="463"/>
      <c r="N127" s="463"/>
      <c r="O127" s="475"/>
    </row>
    <row r="128" spans="1:15" ht="15">
      <c r="A128" s="511"/>
      <c r="B128" s="512"/>
      <c r="C128" s="465" t="s">
        <v>777</v>
      </c>
      <c r="D128" s="464" t="s">
        <v>344</v>
      </c>
      <c r="E128" s="466">
        <v>1</v>
      </c>
      <c r="F128" s="463"/>
      <c r="G128" s="463"/>
      <c r="H128" s="463"/>
      <c r="I128" s="463"/>
      <c r="J128" s="463"/>
      <c r="K128" s="463"/>
      <c r="L128" s="463"/>
      <c r="M128" s="463"/>
      <c r="N128" s="463"/>
      <c r="O128" s="475"/>
    </row>
    <row r="129" spans="1:15" ht="15">
      <c r="A129" s="511"/>
      <c r="B129" s="512"/>
      <c r="C129" s="465" t="s">
        <v>778</v>
      </c>
      <c r="D129" s="464" t="s">
        <v>344</v>
      </c>
      <c r="E129" s="466">
        <v>1</v>
      </c>
      <c r="F129" s="463"/>
      <c r="G129" s="463"/>
      <c r="H129" s="463"/>
      <c r="I129" s="463"/>
      <c r="J129" s="463"/>
      <c r="K129" s="463"/>
      <c r="L129" s="463"/>
      <c r="M129" s="463"/>
      <c r="N129" s="463"/>
      <c r="O129" s="475"/>
    </row>
    <row r="130" spans="1:15" ht="15">
      <c r="A130" s="511"/>
      <c r="B130" s="512"/>
      <c r="C130" s="465" t="s">
        <v>779</v>
      </c>
      <c r="D130" s="464" t="s">
        <v>344</v>
      </c>
      <c r="E130" s="466">
        <v>1</v>
      </c>
      <c r="F130" s="463"/>
      <c r="G130" s="463"/>
      <c r="H130" s="463"/>
      <c r="I130" s="463"/>
      <c r="J130" s="463"/>
      <c r="K130" s="463"/>
      <c r="L130" s="463"/>
      <c r="M130" s="463"/>
      <c r="N130" s="463"/>
      <c r="O130" s="475"/>
    </row>
    <row r="131" spans="1:15" ht="15">
      <c r="A131" s="511"/>
      <c r="B131" s="512"/>
      <c r="C131" s="465" t="s">
        <v>780</v>
      </c>
      <c r="D131" s="464" t="s">
        <v>344</v>
      </c>
      <c r="E131" s="466">
        <v>1</v>
      </c>
      <c r="F131" s="463"/>
      <c r="G131" s="463"/>
      <c r="H131" s="463"/>
      <c r="I131" s="463"/>
      <c r="J131" s="463"/>
      <c r="K131" s="463"/>
      <c r="L131" s="463"/>
      <c r="M131" s="463"/>
      <c r="N131" s="463"/>
      <c r="O131" s="475"/>
    </row>
    <row r="132" spans="1:15" ht="15">
      <c r="A132" s="511"/>
      <c r="B132" s="512"/>
      <c r="C132" s="465" t="s">
        <v>781</v>
      </c>
      <c r="D132" s="464" t="s">
        <v>344</v>
      </c>
      <c r="E132" s="466">
        <v>1</v>
      </c>
      <c r="F132" s="463"/>
      <c r="G132" s="463"/>
      <c r="H132" s="463"/>
      <c r="I132" s="463"/>
      <c r="J132" s="463"/>
      <c r="K132" s="463"/>
      <c r="L132" s="463"/>
      <c r="M132" s="463"/>
      <c r="N132" s="463"/>
      <c r="O132" s="475"/>
    </row>
    <row r="133" spans="1:15" ht="15">
      <c r="A133" s="511"/>
      <c r="B133" s="512"/>
      <c r="C133" s="465" t="s">
        <v>783</v>
      </c>
      <c r="D133" s="464" t="s">
        <v>344</v>
      </c>
      <c r="E133" s="466">
        <v>1</v>
      </c>
      <c r="F133" s="463"/>
      <c r="G133" s="463"/>
      <c r="H133" s="463"/>
      <c r="I133" s="463"/>
      <c r="J133" s="463"/>
      <c r="K133" s="463"/>
      <c r="L133" s="463"/>
      <c r="M133" s="463"/>
      <c r="N133" s="463"/>
      <c r="O133" s="475"/>
    </row>
    <row r="134" spans="1:15" ht="15">
      <c r="A134" s="511"/>
      <c r="B134" s="512"/>
      <c r="C134" s="465" t="s">
        <v>784</v>
      </c>
      <c r="D134" s="464" t="s">
        <v>344</v>
      </c>
      <c r="E134" s="466">
        <v>1</v>
      </c>
      <c r="F134" s="463"/>
      <c r="G134" s="463"/>
      <c r="H134" s="463"/>
      <c r="I134" s="463"/>
      <c r="J134" s="463"/>
      <c r="K134" s="463"/>
      <c r="L134" s="463"/>
      <c r="M134" s="463"/>
      <c r="N134" s="463"/>
      <c r="O134" s="475"/>
    </row>
    <row r="135" spans="1:15" ht="15">
      <c r="A135" s="511"/>
      <c r="B135" s="512"/>
      <c r="C135" s="465" t="s">
        <v>785</v>
      </c>
      <c r="D135" s="464" t="s">
        <v>344</v>
      </c>
      <c r="E135" s="466">
        <v>1</v>
      </c>
      <c r="F135" s="463"/>
      <c r="G135" s="463"/>
      <c r="H135" s="463"/>
      <c r="I135" s="463"/>
      <c r="J135" s="463"/>
      <c r="K135" s="463"/>
      <c r="L135" s="463"/>
      <c r="M135" s="463"/>
      <c r="N135" s="463"/>
      <c r="O135" s="475"/>
    </row>
    <row r="136" spans="1:15" ht="15">
      <c r="A136" s="511"/>
      <c r="B136" s="512"/>
      <c r="C136" s="465" t="s">
        <v>786</v>
      </c>
      <c r="D136" s="464" t="s">
        <v>344</v>
      </c>
      <c r="E136" s="466">
        <v>1</v>
      </c>
      <c r="F136" s="463"/>
      <c r="G136" s="463"/>
      <c r="H136" s="463"/>
      <c r="I136" s="463"/>
      <c r="J136" s="463"/>
      <c r="K136" s="463"/>
      <c r="L136" s="463"/>
      <c r="M136" s="463"/>
      <c r="N136" s="463"/>
      <c r="O136" s="475"/>
    </row>
    <row r="137" spans="1:15" ht="15">
      <c r="A137" s="511"/>
      <c r="B137" s="512"/>
      <c r="C137" s="465" t="s">
        <v>787</v>
      </c>
      <c r="D137" s="464" t="s">
        <v>344</v>
      </c>
      <c r="E137" s="466">
        <v>1</v>
      </c>
      <c r="F137" s="463"/>
      <c r="G137" s="463"/>
      <c r="H137" s="463"/>
      <c r="I137" s="463"/>
      <c r="J137" s="463"/>
      <c r="K137" s="463"/>
      <c r="L137" s="463"/>
      <c r="M137" s="463"/>
      <c r="N137" s="463"/>
      <c r="O137" s="475"/>
    </row>
    <row r="138" spans="1:15" ht="15">
      <c r="A138" s="511"/>
      <c r="B138" s="512"/>
      <c r="C138" s="465" t="s">
        <v>788</v>
      </c>
      <c r="D138" s="464" t="s">
        <v>344</v>
      </c>
      <c r="E138" s="466">
        <v>1</v>
      </c>
      <c r="F138" s="463"/>
      <c r="G138" s="463"/>
      <c r="H138" s="463"/>
      <c r="I138" s="463"/>
      <c r="J138" s="463"/>
      <c r="K138" s="463"/>
      <c r="L138" s="463"/>
      <c r="M138" s="463"/>
      <c r="N138" s="463"/>
      <c r="O138" s="475"/>
    </row>
    <row r="139" spans="1:15" ht="15">
      <c r="A139" s="511"/>
      <c r="B139" s="512"/>
      <c r="C139" s="467" t="s">
        <v>789</v>
      </c>
      <c r="D139" s="464" t="s">
        <v>344</v>
      </c>
      <c r="E139" s="466">
        <v>1</v>
      </c>
      <c r="F139" s="463"/>
      <c r="G139" s="463"/>
      <c r="H139" s="463"/>
      <c r="I139" s="463"/>
      <c r="J139" s="463"/>
      <c r="K139" s="463"/>
      <c r="L139" s="463"/>
      <c r="M139" s="463"/>
      <c r="N139" s="463"/>
      <c r="O139" s="475"/>
    </row>
    <row r="140" spans="1:15" ht="15">
      <c r="A140" s="511"/>
      <c r="B140" s="512"/>
      <c r="C140" s="465" t="s">
        <v>790</v>
      </c>
      <c r="D140" s="464" t="s">
        <v>344</v>
      </c>
      <c r="E140" s="466">
        <v>1</v>
      </c>
      <c r="F140" s="463"/>
      <c r="G140" s="463"/>
      <c r="H140" s="463"/>
      <c r="I140" s="463"/>
      <c r="J140" s="463"/>
      <c r="K140" s="463"/>
      <c r="L140" s="463"/>
      <c r="M140" s="463"/>
      <c r="N140" s="463"/>
      <c r="O140" s="475"/>
    </row>
    <row r="141" spans="1:15" ht="15">
      <c r="A141" s="511"/>
      <c r="B141" s="512"/>
      <c r="C141" s="465" t="s">
        <v>791</v>
      </c>
      <c r="D141" s="464" t="s">
        <v>344</v>
      </c>
      <c r="E141" s="466">
        <v>1</v>
      </c>
      <c r="F141" s="463"/>
      <c r="G141" s="463"/>
      <c r="H141" s="463"/>
      <c r="I141" s="463"/>
      <c r="J141" s="463"/>
      <c r="K141" s="463"/>
      <c r="L141" s="463"/>
      <c r="M141" s="463"/>
      <c r="N141" s="463"/>
      <c r="O141" s="475"/>
    </row>
    <row r="142" spans="1:15" ht="15">
      <c r="A142" s="513">
        <v>7</v>
      </c>
      <c r="B142" s="512" t="s">
        <v>792</v>
      </c>
      <c r="C142" s="465" t="s">
        <v>793</v>
      </c>
      <c r="D142" s="464" t="s">
        <v>344</v>
      </c>
      <c r="E142" s="466">
        <v>1</v>
      </c>
      <c r="F142" s="463"/>
      <c r="G142" s="463"/>
      <c r="H142" s="463"/>
      <c r="I142" s="463"/>
      <c r="J142" s="463"/>
      <c r="K142" s="463"/>
      <c r="L142" s="463"/>
      <c r="M142" s="463"/>
      <c r="N142" s="463"/>
      <c r="O142" s="475"/>
    </row>
    <row r="143" spans="1:15" ht="15">
      <c r="A143" s="514"/>
      <c r="B143" s="512"/>
      <c r="C143" s="465" t="s">
        <v>794</v>
      </c>
      <c r="D143" s="464" t="s">
        <v>344</v>
      </c>
      <c r="E143" s="466">
        <v>1</v>
      </c>
      <c r="F143" s="463"/>
      <c r="G143" s="463"/>
      <c r="H143" s="463"/>
      <c r="I143" s="463"/>
      <c r="J143" s="463"/>
      <c r="K143" s="463"/>
      <c r="L143" s="463"/>
      <c r="M143" s="463"/>
      <c r="N143" s="463"/>
      <c r="O143" s="475"/>
    </row>
    <row r="144" spans="1:15" ht="15">
      <c r="A144" s="514"/>
      <c r="B144" s="512"/>
      <c r="C144" s="465" t="s">
        <v>795</v>
      </c>
      <c r="D144" s="464" t="s">
        <v>344</v>
      </c>
      <c r="E144" s="466">
        <v>1</v>
      </c>
      <c r="F144" s="463"/>
      <c r="G144" s="463"/>
      <c r="H144" s="463"/>
      <c r="I144" s="463"/>
      <c r="J144" s="463"/>
      <c r="K144" s="463"/>
      <c r="L144" s="463"/>
      <c r="M144" s="463"/>
      <c r="N144" s="463"/>
      <c r="O144" s="475"/>
    </row>
    <row r="145" spans="1:15" ht="15">
      <c r="A145" s="514"/>
      <c r="B145" s="512"/>
      <c r="C145" s="465" t="s">
        <v>797</v>
      </c>
      <c r="D145" s="464" t="s">
        <v>344</v>
      </c>
      <c r="E145" s="466">
        <v>1</v>
      </c>
      <c r="F145" s="463"/>
      <c r="G145" s="463"/>
      <c r="H145" s="463"/>
      <c r="I145" s="463"/>
      <c r="J145" s="463"/>
      <c r="K145" s="463"/>
      <c r="L145" s="463"/>
      <c r="M145" s="463"/>
      <c r="N145" s="463"/>
      <c r="O145" s="475"/>
    </row>
    <row r="146" spans="1:15" ht="15">
      <c r="A146" s="514"/>
      <c r="B146" s="512"/>
      <c r="C146" s="465" t="s">
        <v>796</v>
      </c>
      <c r="D146" s="464" t="s">
        <v>344</v>
      </c>
      <c r="E146" s="466">
        <v>1</v>
      </c>
      <c r="F146" s="463"/>
      <c r="G146" s="463"/>
      <c r="H146" s="463"/>
      <c r="I146" s="463"/>
      <c r="J146" s="463"/>
      <c r="K146" s="463"/>
      <c r="L146" s="463"/>
      <c r="M146" s="463"/>
      <c r="N146" s="463"/>
      <c r="O146" s="475"/>
    </row>
    <row r="147" spans="1:15" ht="15">
      <c r="A147" s="514"/>
      <c r="B147" s="512"/>
      <c r="C147" s="465" t="s">
        <v>798</v>
      </c>
      <c r="D147" s="464" t="s">
        <v>344</v>
      </c>
      <c r="E147" s="466">
        <v>1</v>
      </c>
      <c r="F147" s="463"/>
      <c r="G147" s="463"/>
      <c r="H147" s="463"/>
      <c r="I147" s="463"/>
      <c r="J147" s="463"/>
      <c r="K147" s="463"/>
      <c r="L147" s="463"/>
      <c r="M147" s="463"/>
      <c r="N147" s="463"/>
      <c r="O147" s="475"/>
    </row>
    <row r="148" spans="1:15" ht="15">
      <c r="A148" s="514"/>
      <c r="B148" s="512"/>
      <c r="C148" s="465" t="s">
        <v>799</v>
      </c>
      <c r="D148" s="464" t="s">
        <v>344</v>
      </c>
      <c r="E148" s="466">
        <v>1</v>
      </c>
      <c r="F148" s="463"/>
      <c r="G148" s="463"/>
      <c r="H148" s="463"/>
      <c r="I148" s="463"/>
      <c r="J148" s="463"/>
      <c r="K148" s="463"/>
      <c r="L148" s="463"/>
      <c r="M148" s="463"/>
      <c r="N148" s="463"/>
      <c r="O148" s="475"/>
    </row>
    <row r="149" spans="1:15" ht="15">
      <c r="A149" s="514"/>
      <c r="B149" s="512"/>
      <c r="C149" s="465" t="s">
        <v>800</v>
      </c>
      <c r="D149" s="464" t="s">
        <v>344</v>
      </c>
      <c r="E149" s="466">
        <v>1</v>
      </c>
      <c r="F149" s="463"/>
      <c r="G149" s="463"/>
      <c r="H149" s="463"/>
      <c r="I149" s="463"/>
      <c r="J149" s="463"/>
      <c r="K149" s="463"/>
      <c r="L149" s="463"/>
      <c r="M149" s="463"/>
      <c r="N149" s="463"/>
      <c r="O149" s="475"/>
    </row>
    <row r="150" spans="1:15" ht="15">
      <c r="A150" s="514"/>
      <c r="B150" s="512"/>
      <c r="C150" s="465" t="s">
        <v>801</v>
      </c>
      <c r="D150" s="464" t="s">
        <v>344</v>
      </c>
      <c r="E150" s="466">
        <v>1</v>
      </c>
      <c r="F150" s="463"/>
      <c r="G150" s="463"/>
      <c r="H150" s="463"/>
      <c r="I150" s="463"/>
      <c r="J150" s="463"/>
      <c r="K150" s="463"/>
      <c r="L150" s="463"/>
      <c r="M150" s="463"/>
      <c r="N150" s="463"/>
      <c r="O150" s="475"/>
    </row>
    <row r="151" spans="1:15" ht="15">
      <c r="A151" s="514"/>
      <c r="B151" s="515"/>
      <c r="C151" s="489" t="s">
        <v>802</v>
      </c>
      <c r="D151" s="490" t="s">
        <v>344</v>
      </c>
      <c r="E151" s="491">
        <v>1</v>
      </c>
      <c r="F151" s="492"/>
      <c r="G151" s="492"/>
      <c r="H151" s="492"/>
      <c r="I151" s="492"/>
      <c r="J151" s="492"/>
      <c r="K151" s="492"/>
      <c r="L151" s="492"/>
      <c r="M151" s="492"/>
      <c r="N151" s="492"/>
      <c r="O151" s="493"/>
    </row>
    <row r="152" spans="1:15" ht="15.75" thickBot="1">
      <c r="A152" s="520" t="s">
        <v>803</v>
      </c>
      <c r="B152" s="521"/>
      <c r="C152" s="521"/>
      <c r="D152" s="521"/>
      <c r="E152" s="521"/>
      <c r="F152" s="521"/>
      <c r="G152" s="521"/>
      <c r="H152" s="521"/>
      <c r="I152" s="521"/>
      <c r="J152" s="521"/>
      <c r="K152" s="521"/>
      <c r="L152" s="521"/>
      <c r="M152" s="521"/>
      <c r="N152" s="521"/>
      <c r="O152" s="522"/>
    </row>
    <row r="153" spans="1:15" ht="15">
      <c r="A153" s="523" t="s">
        <v>713</v>
      </c>
      <c r="B153" s="525" t="s">
        <v>723</v>
      </c>
      <c r="C153" s="525"/>
      <c r="D153" s="525" t="s">
        <v>714</v>
      </c>
      <c r="E153" s="507" t="s">
        <v>715</v>
      </c>
      <c r="F153" s="509" t="s">
        <v>912</v>
      </c>
      <c r="G153" s="509"/>
      <c r="H153" s="509"/>
      <c r="I153" s="509"/>
      <c r="J153" s="509"/>
      <c r="K153" s="509" t="s">
        <v>913</v>
      </c>
      <c r="L153" s="509"/>
      <c r="M153" s="509"/>
      <c r="N153" s="509"/>
      <c r="O153" s="510"/>
    </row>
    <row r="154" spans="1:15" ht="24.75" thickBot="1">
      <c r="A154" s="524"/>
      <c r="B154" s="478" t="s">
        <v>721</v>
      </c>
      <c r="C154" s="478" t="s">
        <v>722</v>
      </c>
      <c r="D154" s="526"/>
      <c r="E154" s="508"/>
      <c r="F154" s="468" t="s">
        <v>716</v>
      </c>
      <c r="G154" s="468" t="s">
        <v>712</v>
      </c>
      <c r="H154" s="478" t="s">
        <v>717</v>
      </c>
      <c r="I154" s="468" t="s">
        <v>718</v>
      </c>
      <c r="J154" s="468" t="s">
        <v>719</v>
      </c>
      <c r="K154" s="468" t="s">
        <v>716</v>
      </c>
      <c r="L154" s="468" t="s">
        <v>712</v>
      </c>
      <c r="M154" s="478" t="s">
        <v>717</v>
      </c>
      <c r="N154" s="468" t="s">
        <v>718</v>
      </c>
      <c r="O154" s="469" t="s">
        <v>719</v>
      </c>
    </row>
    <row r="155" spans="1:15" ht="15">
      <c r="A155" s="519">
        <v>1</v>
      </c>
      <c r="B155" s="516" t="s">
        <v>724</v>
      </c>
      <c r="C155" s="472" t="s">
        <v>725</v>
      </c>
      <c r="D155" s="471" t="s">
        <v>344</v>
      </c>
      <c r="E155" s="471">
        <v>1</v>
      </c>
      <c r="F155" s="472"/>
      <c r="G155" s="472"/>
      <c r="H155" s="472"/>
      <c r="I155" s="472"/>
      <c r="J155" s="472"/>
      <c r="K155" s="472"/>
      <c r="L155" s="472"/>
      <c r="M155" s="472"/>
      <c r="N155" s="472"/>
      <c r="O155" s="473"/>
    </row>
    <row r="156" spans="1:15" ht="15">
      <c r="A156" s="517"/>
      <c r="B156" s="512"/>
      <c r="C156" s="463" t="s">
        <v>726</v>
      </c>
      <c r="D156" s="464" t="s">
        <v>344</v>
      </c>
      <c r="E156" s="464">
        <v>1</v>
      </c>
      <c r="F156" s="463"/>
      <c r="G156" s="463"/>
      <c r="H156" s="463"/>
      <c r="I156" s="463"/>
      <c r="J156" s="463"/>
      <c r="K156" s="463"/>
      <c r="L156" s="463"/>
      <c r="M156" s="463"/>
      <c r="N156" s="463"/>
      <c r="O156" s="475"/>
    </row>
    <row r="157" spans="1:15" ht="15">
      <c r="A157" s="517"/>
      <c r="B157" s="512"/>
      <c r="C157" s="463" t="s">
        <v>727</v>
      </c>
      <c r="D157" s="464" t="s">
        <v>344</v>
      </c>
      <c r="E157" s="464">
        <v>1</v>
      </c>
      <c r="F157" s="463"/>
      <c r="G157" s="463"/>
      <c r="H157" s="463"/>
      <c r="I157" s="463"/>
      <c r="J157" s="463"/>
      <c r="K157" s="463"/>
      <c r="L157" s="463"/>
      <c r="M157" s="463"/>
      <c r="N157" s="463"/>
      <c r="O157" s="475"/>
    </row>
    <row r="158" spans="1:15" ht="15">
      <c r="A158" s="517"/>
      <c r="B158" s="512"/>
      <c r="C158" s="465" t="s">
        <v>728</v>
      </c>
      <c r="D158" s="464" t="s">
        <v>344</v>
      </c>
      <c r="E158" s="466">
        <v>1</v>
      </c>
      <c r="F158" s="463"/>
      <c r="G158" s="463"/>
      <c r="H158" s="463"/>
      <c r="I158" s="463"/>
      <c r="J158" s="463"/>
      <c r="K158" s="463"/>
      <c r="L158" s="463"/>
      <c r="M158" s="463"/>
      <c r="N158" s="463"/>
      <c r="O158" s="475"/>
    </row>
    <row r="159" spans="1:15" ht="15">
      <c r="A159" s="517"/>
      <c r="B159" s="512"/>
      <c r="C159" s="465" t="s">
        <v>729</v>
      </c>
      <c r="D159" s="464" t="s">
        <v>344</v>
      </c>
      <c r="E159" s="466">
        <v>1</v>
      </c>
      <c r="F159" s="463"/>
      <c r="G159" s="463"/>
      <c r="H159" s="463"/>
      <c r="I159" s="463"/>
      <c r="J159" s="463"/>
      <c r="K159" s="463"/>
      <c r="L159" s="463"/>
      <c r="M159" s="463"/>
      <c r="N159" s="463"/>
      <c r="O159" s="475"/>
    </row>
    <row r="160" spans="1:15" ht="15">
      <c r="A160" s="517"/>
      <c r="B160" s="512"/>
      <c r="C160" s="465" t="s">
        <v>732</v>
      </c>
      <c r="D160" s="464" t="s">
        <v>344</v>
      </c>
      <c r="E160" s="466">
        <v>1</v>
      </c>
      <c r="F160" s="463"/>
      <c r="G160" s="463"/>
      <c r="H160" s="463"/>
      <c r="I160" s="463"/>
      <c r="J160" s="463"/>
      <c r="K160" s="463"/>
      <c r="L160" s="463"/>
      <c r="M160" s="463"/>
      <c r="N160" s="463"/>
      <c r="O160" s="475"/>
    </row>
    <row r="161" spans="1:15" ht="15">
      <c r="A161" s="517"/>
      <c r="B161" s="512"/>
      <c r="C161" s="465" t="s">
        <v>733</v>
      </c>
      <c r="D161" s="464" t="s">
        <v>344</v>
      </c>
      <c r="E161" s="466">
        <v>1</v>
      </c>
      <c r="F161" s="463"/>
      <c r="G161" s="463"/>
      <c r="H161" s="463"/>
      <c r="I161" s="463"/>
      <c r="J161" s="463"/>
      <c r="K161" s="463"/>
      <c r="L161" s="463"/>
      <c r="M161" s="463"/>
      <c r="N161" s="463"/>
      <c r="O161" s="475"/>
    </row>
    <row r="162" spans="1:15" ht="15">
      <c r="A162" s="517"/>
      <c r="B162" s="512"/>
      <c r="C162" s="465" t="s">
        <v>730</v>
      </c>
      <c r="D162" s="464" t="s">
        <v>344</v>
      </c>
      <c r="E162" s="466">
        <v>1</v>
      </c>
      <c r="F162" s="463"/>
      <c r="G162" s="463"/>
      <c r="H162" s="463"/>
      <c r="I162" s="463"/>
      <c r="J162" s="463"/>
      <c r="K162" s="463"/>
      <c r="L162" s="463"/>
      <c r="M162" s="463"/>
      <c r="N162" s="463"/>
      <c r="O162" s="475"/>
    </row>
    <row r="163" spans="1:15" ht="15">
      <c r="A163" s="517">
        <v>2</v>
      </c>
      <c r="B163" s="512" t="s">
        <v>738</v>
      </c>
      <c r="C163" s="465" t="s">
        <v>731</v>
      </c>
      <c r="D163" s="464" t="s">
        <v>344</v>
      </c>
      <c r="E163" s="466">
        <v>1</v>
      </c>
      <c r="F163" s="463"/>
      <c r="G163" s="463"/>
      <c r="H163" s="463"/>
      <c r="I163" s="463"/>
      <c r="J163" s="463"/>
      <c r="K163" s="463"/>
      <c r="L163" s="463"/>
      <c r="M163" s="463"/>
      <c r="N163" s="463"/>
      <c r="O163" s="475"/>
    </row>
    <row r="164" spans="1:15" ht="15">
      <c r="A164" s="517"/>
      <c r="B164" s="512"/>
      <c r="C164" s="465" t="s">
        <v>734</v>
      </c>
      <c r="D164" s="464" t="s">
        <v>344</v>
      </c>
      <c r="E164" s="466">
        <v>1</v>
      </c>
      <c r="F164" s="463"/>
      <c r="G164" s="463"/>
      <c r="H164" s="463"/>
      <c r="I164" s="463"/>
      <c r="J164" s="463"/>
      <c r="K164" s="463"/>
      <c r="L164" s="463"/>
      <c r="M164" s="463"/>
      <c r="N164" s="463"/>
      <c r="O164" s="475"/>
    </row>
    <row r="165" spans="1:15" ht="15">
      <c r="A165" s="517"/>
      <c r="B165" s="512"/>
      <c r="C165" s="465" t="s">
        <v>735</v>
      </c>
      <c r="D165" s="464" t="s">
        <v>344</v>
      </c>
      <c r="E165" s="466">
        <v>1</v>
      </c>
      <c r="F165" s="463"/>
      <c r="G165" s="463"/>
      <c r="H165" s="463"/>
      <c r="I165" s="463"/>
      <c r="J165" s="463"/>
      <c r="K165" s="463"/>
      <c r="L165" s="463"/>
      <c r="M165" s="463"/>
      <c r="N165" s="463"/>
      <c r="O165" s="475"/>
    </row>
    <row r="166" spans="1:15" ht="15">
      <c r="A166" s="517"/>
      <c r="B166" s="512"/>
      <c r="C166" s="465" t="s">
        <v>736</v>
      </c>
      <c r="D166" s="464" t="s">
        <v>344</v>
      </c>
      <c r="E166" s="466">
        <v>1</v>
      </c>
      <c r="F166" s="463"/>
      <c r="G166" s="463"/>
      <c r="H166" s="463"/>
      <c r="I166" s="463"/>
      <c r="J166" s="463"/>
      <c r="K166" s="463"/>
      <c r="L166" s="463"/>
      <c r="M166" s="463"/>
      <c r="N166" s="463"/>
      <c r="O166" s="475"/>
    </row>
    <row r="167" spans="1:15" ht="15">
      <c r="A167" s="517"/>
      <c r="B167" s="512"/>
      <c r="C167" s="465" t="s">
        <v>739</v>
      </c>
      <c r="D167" s="464" t="s">
        <v>344</v>
      </c>
      <c r="E167" s="466">
        <v>1</v>
      </c>
      <c r="F167" s="463"/>
      <c r="G167" s="463"/>
      <c r="H167" s="463"/>
      <c r="I167" s="463"/>
      <c r="J167" s="463"/>
      <c r="K167" s="463"/>
      <c r="L167" s="463"/>
      <c r="M167" s="463"/>
      <c r="N167" s="463"/>
      <c r="O167" s="475"/>
    </row>
    <row r="168" spans="1:15" ht="15">
      <c r="A168" s="517"/>
      <c r="B168" s="512"/>
      <c r="C168" s="465" t="s">
        <v>737</v>
      </c>
      <c r="D168" s="464" t="s">
        <v>344</v>
      </c>
      <c r="E168" s="466">
        <v>1</v>
      </c>
      <c r="F168" s="463"/>
      <c r="G168" s="463"/>
      <c r="H168" s="463"/>
      <c r="I168" s="463"/>
      <c r="J168" s="463"/>
      <c r="K168" s="463"/>
      <c r="L168" s="463"/>
      <c r="M168" s="463"/>
      <c r="N168" s="463"/>
      <c r="O168" s="475"/>
    </row>
    <row r="169" spans="1:15" ht="15">
      <c r="A169" s="517"/>
      <c r="B169" s="512"/>
      <c r="C169" s="465" t="s">
        <v>740</v>
      </c>
      <c r="D169" s="464" t="s">
        <v>344</v>
      </c>
      <c r="E169" s="466">
        <v>1</v>
      </c>
      <c r="F169" s="463"/>
      <c r="G169" s="463"/>
      <c r="H169" s="463"/>
      <c r="I169" s="463"/>
      <c r="J169" s="463"/>
      <c r="K169" s="463"/>
      <c r="L169" s="463"/>
      <c r="M169" s="463"/>
      <c r="N169" s="463"/>
      <c r="O169" s="475"/>
    </row>
    <row r="170" spans="1:15" ht="15">
      <c r="A170" s="517"/>
      <c r="B170" s="512"/>
      <c r="C170" s="465" t="s">
        <v>741</v>
      </c>
      <c r="D170" s="464" t="s">
        <v>344</v>
      </c>
      <c r="E170" s="466">
        <v>1</v>
      </c>
      <c r="F170" s="463"/>
      <c r="G170" s="463"/>
      <c r="H170" s="463"/>
      <c r="I170" s="463"/>
      <c r="J170" s="463"/>
      <c r="K170" s="463"/>
      <c r="L170" s="463"/>
      <c r="M170" s="463"/>
      <c r="N170" s="463"/>
      <c r="O170" s="475"/>
    </row>
    <row r="171" spans="1:15" ht="15">
      <c r="A171" s="517">
        <v>3</v>
      </c>
      <c r="B171" s="518" t="s">
        <v>743</v>
      </c>
      <c r="C171" s="465" t="s">
        <v>742</v>
      </c>
      <c r="D171" s="464" t="s">
        <v>344</v>
      </c>
      <c r="E171" s="466">
        <v>1</v>
      </c>
      <c r="F171" s="463"/>
      <c r="G171" s="463"/>
      <c r="H171" s="463"/>
      <c r="I171" s="463"/>
      <c r="J171" s="463"/>
      <c r="K171" s="463"/>
      <c r="L171" s="463"/>
      <c r="M171" s="463"/>
      <c r="N171" s="463"/>
      <c r="O171" s="475"/>
    </row>
    <row r="172" spans="1:15" ht="15">
      <c r="A172" s="517"/>
      <c r="B172" s="518"/>
      <c r="C172" s="465" t="s">
        <v>775</v>
      </c>
      <c r="D172" s="464" t="s">
        <v>344</v>
      </c>
      <c r="E172" s="466">
        <v>1</v>
      </c>
      <c r="F172" s="463"/>
      <c r="G172" s="463"/>
      <c r="H172" s="463"/>
      <c r="I172" s="463"/>
      <c r="J172" s="463"/>
      <c r="K172" s="463"/>
      <c r="L172" s="463"/>
      <c r="M172" s="463"/>
      <c r="N172" s="463"/>
      <c r="O172" s="475"/>
    </row>
    <row r="173" spans="1:15" ht="15">
      <c r="A173" s="517"/>
      <c r="B173" s="518"/>
      <c r="C173" s="465" t="s">
        <v>744</v>
      </c>
      <c r="D173" s="464" t="s">
        <v>344</v>
      </c>
      <c r="E173" s="466">
        <v>1</v>
      </c>
      <c r="F173" s="463"/>
      <c r="G173" s="463"/>
      <c r="H173" s="463"/>
      <c r="I173" s="463"/>
      <c r="J173" s="463"/>
      <c r="K173" s="463"/>
      <c r="L173" s="463"/>
      <c r="M173" s="463"/>
      <c r="N173" s="463"/>
      <c r="O173" s="475"/>
    </row>
    <row r="174" spans="1:15" ht="15">
      <c r="A174" s="517"/>
      <c r="B174" s="518"/>
      <c r="C174" s="465" t="s">
        <v>776</v>
      </c>
      <c r="D174" s="464" t="s">
        <v>344</v>
      </c>
      <c r="E174" s="466">
        <v>1</v>
      </c>
      <c r="F174" s="463"/>
      <c r="G174" s="463"/>
      <c r="H174" s="463"/>
      <c r="I174" s="463"/>
      <c r="J174" s="463"/>
      <c r="K174" s="463"/>
      <c r="L174" s="463"/>
      <c r="M174" s="463"/>
      <c r="N174" s="463"/>
      <c r="O174" s="475"/>
    </row>
    <row r="175" spans="1:15" ht="15">
      <c r="A175" s="511">
        <v>4</v>
      </c>
      <c r="B175" s="512" t="s">
        <v>757</v>
      </c>
      <c r="C175" s="465" t="s">
        <v>745</v>
      </c>
      <c r="D175" s="464" t="s">
        <v>344</v>
      </c>
      <c r="E175" s="466">
        <v>1</v>
      </c>
      <c r="F175" s="463"/>
      <c r="G175" s="463"/>
      <c r="H175" s="463"/>
      <c r="I175" s="463"/>
      <c r="J175" s="463"/>
      <c r="K175" s="463"/>
      <c r="L175" s="463"/>
      <c r="M175" s="463"/>
      <c r="N175" s="463"/>
      <c r="O175" s="475"/>
    </row>
    <row r="176" spans="1:15" ht="15">
      <c r="A176" s="511"/>
      <c r="B176" s="512"/>
      <c r="C176" s="465" t="s">
        <v>747</v>
      </c>
      <c r="D176" s="464" t="s">
        <v>344</v>
      </c>
      <c r="E176" s="466">
        <v>1</v>
      </c>
      <c r="F176" s="463"/>
      <c r="G176" s="463"/>
      <c r="H176" s="463"/>
      <c r="I176" s="463"/>
      <c r="J176" s="463"/>
      <c r="K176" s="463"/>
      <c r="L176" s="463"/>
      <c r="M176" s="463"/>
      <c r="N176" s="463"/>
      <c r="O176" s="475"/>
    </row>
    <row r="177" spans="1:15" ht="15">
      <c r="A177" s="511"/>
      <c r="B177" s="512"/>
      <c r="C177" s="465" t="s">
        <v>746</v>
      </c>
      <c r="D177" s="464" t="s">
        <v>344</v>
      </c>
      <c r="E177" s="466">
        <v>1</v>
      </c>
      <c r="F177" s="463"/>
      <c r="G177" s="463"/>
      <c r="H177" s="463"/>
      <c r="I177" s="463"/>
      <c r="J177" s="463"/>
      <c r="K177" s="463"/>
      <c r="L177" s="463"/>
      <c r="M177" s="463"/>
      <c r="N177" s="463"/>
      <c r="O177" s="475"/>
    </row>
    <row r="178" spans="1:15" ht="15">
      <c r="A178" s="511"/>
      <c r="B178" s="512"/>
      <c r="C178" s="465" t="s">
        <v>748</v>
      </c>
      <c r="D178" s="464" t="s">
        <v>344</v>
      </c>
      <c r="E178" s="466">
        <v>1</v>
      </c>
      <c r="F178" s="463"/>
      <c r="G178" s="463"/>
      <c r="H178" s="463"/>
      <c r="I178" s="463"/>
      <c r="J178" s="463"/>
      <c r="K178" s="463"/>
      <c r="L178" s="463"/>
      <c r="M178" s="463"/>
      <c r="N178" s="463"/>
      <c r="O178" s="475"/>
    </row>
    <row r="179" spans="1:15" ht="15">
      <c r="A179" s="511"/>
      <c r="B179" s="512"/>
      <c r="C179" s="465" t="s">
        <v>749</v>
      </c>
      <c r="D179" s="464" t="s">
        <v>750</v>
      </c>
      <c r="E179" s="466">
        <v>1</v>
      </c>
      <c r="F179" s="463"/>
      <c r="G179" s="463"/>
      <c r="H179" s="463"/>
      <c r="I179" s="463"/>
      <c r="J179" s="463"/>
      <c r="K179" s="463"/>
      <c r="L179" s="463"/>
      <c r="M179" s="463"/>
      <c r="N179" s="463"/>
      <c r="O179" s="475"/>
    </row>
    <row r="180" spans="1:15" ht="15">
      <c r="A180" s="511"/>
      <c r="B180" s="512"/>
      <c r="C180" s="465" t="s">
        <v>751</v>
      </c>
      <c r="D180" s="464" t="s">
        <v>344</v>
      </c>
      <c r="E180" s="466">
        <v>1</v>
      </c>
      <c r="F180" s="463"/>
      <c r="G180" s="463"/>
      <c r="H180" s="463"/>
      <c r="I180" s="463"/>
      <c r="J180" s="463"/>
      <c r="K180" s="463"/>
      <c r="L180" s="463"/>
      <c r="M180" s="463"/>
      <c r="N180" s="463"/>
      <c r="O180" s="475"/>
    </row>
    <row r="181" spans="1:15" ht="15">
      <c r="A181" s="511"/>
      <c r="B181" s="512"/>
      <c r="C181" s="465" t="s">
        <v>752</v>
      </c>
      <c r="D181" s="464" t="s">
        <v>344</v>
      </c>
      <c r="E181" s="466">
        <v>1</v>
      </c>
      <c r="F181" s="463"/>
      <c r="G181" s="463"/>
      <c r="H181" s="463"/>
      <c r="I181" s="463"/>
      <c r="J181" s="463"/>
      <c r="K181" s="463"/>
      <c r="L181" s="463"/>
      <c r="M181" s="463"/>
      <c r="N181" s="463"/>
      <c r="O181" s="475"/>
    </row>
    <row r="182" spans="1:15" ht="15">
      <c r="A182" s="511"/>
      <c r="B182" s="512"/>
      <c r="C182" s="465" t="s">
        <v>753</v>
      </c>
      <c r="D182" s="464" t="s">
        <v>750</v>
      </c>
      <c r="E182" s="466">
        <v>1</v>
      </c>
      <c r="F182" s="463"/>
      <c r="G182" s="463"/>
      <c r="H182" s="463"/>
      <c r="I182" s="463"/>
      <c r="J182" s="463"/>
      <c r="K182" s="463"/>
      <c r="L182" s="463"/>
      <c r="M182" s="463"/>
      <c r="N182" s="463"/>
      <c r="O182" s="475"/>
    </row>
    <row r="183" spans="1:15" ht="15">
      <c r="A183" s="511"/>
      <c r="B183" s="512"/>
      <c r="C183" s="465" t="s">
        <v>756</v>
      </c>
      <c r="D183" s="464" t="s">
        <v>344</v>
      </c>
      <c r="E183" s="466">
        <v>1</v>
      </c>
      <c r="F183" s="463"/>
      <c r="G183" s="463"/>
      <c r="H183" s="463"/>
      <c r="I183" s="463"/>
      <c r="J183" s="463"/>
      <c r="K183" s="463"/>
      <c r="L183" s="463"/>
      <c r="M183" s="463"/>
      <c r="N183" s="463"/>
      <c r="O183" s="475"/>
    </row>
    <row r="184" spans="1:15" ht="15">
      <c r="A184" s="511"/>
      <c r="B184" s="512"/>
      <c r="C184" s="465" t="s">
        <v>754</v>
      </c>
      <c r="D184" s="464" t="s">
        <v>344</v>
      </c>
      <c r="E184" s="466">
        <v>1</v>
      </c>
      <c r="F184" s="463"/>
      <c r="G184" s="463"/>
      <c r="H184" s="463"/>
      <c r="I184" s="463"/>
      <c r="J184" s="463"/>
      <c r="K184" s="463"/>
      <c r="L184" s="463"/>
      <c r="M184" s="463"/>
      <c r="N184" s="463"/>
      <c r="O184" s="475"/>
    </row>
    <row r="185" spans="1:15" ht="15">
      <c r="A185" s="511"/>
      <c r="B185" s="512"/>
      <c r="C185" s="465" t="s">
        <v>755</v>
      </c>
      <c r="D185" s="464" t="s">
        <v>344</v>
      </c>
      <c r="E185" s="466">
        <v>1</v>
      </c>
      <c r="F185" s="463"/>
      <c r="G185" s="463"/>
      <c r="H185" s="463"/>
      <c r="I185" s="463"/>
      <c r="J185" s="463"/>
      <c r="K185" s="463"/>
      <c r="L185" s="463"/>
      <c r="M185" s="463"/>
      <c r="N185" s="463"/>
      <c r="O185" s="475"/>
    </row>
    <row r="186" spans="1:15" ht="15">
      <c r="A186" s="511"/>
      <c r="B186" s="512"/>
      <c r="C186" s="465" t="s">
        <v>774</v>
      </c>
      <c r="D186" s="464" t="s">
        <v>344</v>
      </c>
      <c r="E186" s="466">
        <v>1</v>
      </c>
      <c r="F186" s="463"/>
      <c r="G186" s="463"/>
      <c r="H186" s="463"/>
      <c r="I186" s="463"/>
      <c r="J186" s="463"/>
      <c r="K186" s="463"/>
      <c r="L186" s="463"/>
      <c r="M186" s="463"/>
      <c r="N186" s="463"/>
      <c r="O186" s="475"/>
    </row>
    <row r="187" spans="1:15" ht="15">
      <c r="A187" s="511">
        <v>5</v>
      </c>
      <c r="B187" s="512" t="s">
        <v>759</v>
      </c>
      <c r="C187" s="465" t="s">
        <v>758</v>
      </c>
      <c r="D187" s="464" t="s">
        <v>344</v>
      </c>
      <c r="E187" s="466">
        <v>1</v>
      </c>
      <c r="F187" s="463"/>
      <c r="G187" s="463"/>
      <c r="H187" s="463"/>
      <c r="I187" s="463"/>
      <c r="J187" s="463"/>
      <c r="K187" s="463"/>
      <c r="L187" s="463"/>
      <c r="M187" s="463"/>
      <c r="N187" s="463"/>
      <c r="O187" s="475"/>
    </row>
    <row r="188" spans="1:15" ht="15">
      <c r="A188" s="511"/>
      <c r="B188" s="512"/>
      <c r="C188" s="465" t="s">
        <v>760</v>
      </c>
      <c r="D188" s="464" t="s">
        <v>344</v>
      </c>
      <c r="E188" s="466">
        <v>1</v>
      </c>
      <c r="F188" s="463"/>
      <c r="G188" s="463"/>
      <c r="H188" s="463"/>
      <c r="I188" s="463"/>
      <c r="J188" s="463"/>
      <c r="K188" s="463"/>
      <c r="L188" s="463"/>
      <c r="M188" s="463"/>
      <c r="N188" s="463"/>
      <c r="O188" s="475"/>
    </row>
    <row r="189" spans="1:15" ht="15">
      <c r="A189" s="511"/>
      <c r="B189" s="512"/>
      <c r="C189" s="465" t="s">
        <v>761</v>
      </c>
      <c r="D189" s="464" t="s">
        <v>344</v>
      </c>
      <c r="E189" s="466">
        <v>1</v>
      </c>
      <c r="F189" s="463"/>
      <c r="G189" s="463"/>
      <c r="H189" s="463"/>
      <c r="I189" s="463"/>
      <c r="J189" s="463"/>
      <c r="K189" s="463"/>
      <c r="L189" s="463"/>
      <c r="M189" s="463"/>
      <c r="N189" s="463"/>
      <c r="O189" s="475"/>
    </row>
    <row r="190" spans="1:15" ht="15">
      <c r="A190" s="511"/>
      <c r="B190" s="512"/>
      <c r="C190" s="465" t="s">
        <v>762</v>
      </c>
      <c r="D190" s="464" t="s">
        <v>344</v>
      </c>
      <c r="E190" s="466">
        <v>1</v>
      </c>
      <c r="F190" s="463"/>
      <c r="G190" s="463"/>
      <c r="H190" s="463"/>
      <c r="I190" s="463"/>
      <c r="J190" s="463"/>
      <c r="K190" s="463"/>
      <c r="L190" s="463"/>
      <c r="M190" s="463"/>
      <c r="N190" s="463"/>
      <c r="O190" s="475"/>
    </row>
    <row r="191" spans="1:15" ht="15">
      <c r="A191" s="511"/>
      <c r="B191" s="512"/>
      <c r="C191" s="465" t="s">
        <v>763</v>
      </c>
      <c r="D191" s="464" t="s">
        <v>344</v>
      </c>
      <c r="E191" s="466">
        <v>1</v>
      </c>
      <c r="F191" s="463"/>
      <c r="G191" s="463"/>
      <c r="H191" s="463"/>
      <c r="I191" s="463"/>
      <c r="J191" s="463"/>
      <c r="K191" s="463"/>
      <c r="L191" s="463"/>
      <c r="M191" s="463"/>
      <c r="N191" s="463"/>
      <c r="O191" s="475"/>
    </row>
    <row r="192" spans="1:15" ht="15">
      <c r="A192" s="511"/>
      <c r="B192" s="512"/>
      <c r="C192" s="465" t="s">
        <v>764</v>
      </c>
      <c r="D192" s="464" t="s">
        <v>344</v>
      </c>
      <c r="E192" s="466">
        <v>1</v>
      </c>
      <c r="F192" s="463"/>
      <c r="G192" s="463"/>
      <c r="H192" s="463"/>
      <c r="I192" s="463"/>
      <c r="J192" s="463"/>
      <c r="K192" s="463"/>
      <c r="L192" s="463"/>
      <c r="M192" s="463"/>
      <c r="N192" s="463"/>
      <c r="O192" s="475"/>
    </row>
    <row r="193" spans="1:15" ht="15">
      <c r="A193" s="511"/>
      <c r="B193" s="512"/>
      <c r="C193" s="465" t="s">
        <v>765</v>
      </c>
      <c r="D193" s="464" t="s">
        <v>750</v>
      </c>
      <c r="E193" s="466">
        <v>1</v>
      </c>
      <c r="F193" s="463"/>
      <c r="G193" s="463"/>
      <c r="H193" s="463"/>
      <c r="I193" s="463"/>
      <c r="J193" s="463"/>
      <c r="K193" s="463"/>
      <c r="L193" s="463"/>
      <c r="M193" s="463"/>
      <c r="N193" s="463"/>
      <c r="O193" s="475"/>
    </row>
    <row r="194" spans="1:15" ht="15">
      <c r="A194" s="511"/>
      <c r="B194" s="512"/>
      <c r="C194" s="465" t="s">
        <v>766</v>
      </c>
      <c r="D194" s="464" t="s">
        <v>344</v>
      </c>
      <c r="E194" s="466">
        <v>1</v>
      </c>
      <c r="F194" s="463"/>
      <c r="G194" s="463"/>
      <c r="H194" s="463"/>
      <c r="I194" s="463"/>
      <c r="J194" s="463"/>
      <c r="K194" s="463"/>
      <c r="L194" s="463"/>
      <c r="M194" s="463"/>
      <c r="N194" s="463"/>
      <c r="O194" s="475"/>
    </row>
    <row r="195" spans="1:15" ht="15">
      <c r="A195" s="511"/>
      <c r="B195" s="512"/>
      <c r="C195" s="465" t="s">
        <v>767</v>
      </c>
      <c r="D195" s="464" t="s">
        <v>344</v>
      </c>
      <c r="E195" s="466">
        <v>1</v>
      </c>
      <c r="F195" s="463"/>
      <c r="G195" s="463"/>
      <c r="H195" s="463"/>
      <c r="I195" s="463"/>
      <c r="J195" s="463"/>
      <c r="K195" s="463"/>
      <c r="L195" s="463"/>
      <c r="M195" s="463"/>
      <c r="N195" s="463"/>
      <c r="O195" s="475"/>
    </row>
    <row r="196" spans="1:15" ht="15">
      <c r="A196" s="511"/>
      <c r="B196" s="512"/>
      <c r="C196" s="465" t="s">
        <v>768</v>
      </c>
      <c r="D196" s="464" t="s">
        <v>344</v>
      </c>
      <c r="E196" s="466">
        <v>1</v>
      </c>
      <c r="F196" s="463"/>
      <c r="G196" s="463"/>
      <c r="H196" s="463"/>
      <c r="I196" s="463"/>
      <c r="J196" s="463"/>
      <c r="K196" s="463"/>
      <c r="L196" s="463"/>
      <c r="M196" s="463"/>
      <c r="N196" s="463"/>
      <c r="O196" s="475"/>
    </row>
    <row r="197" spans="1:15" ht="15">
      <c r="A197" s="511"/>
      <c r="B197" s="512"/>
      <c r="C197" s="465" t="s">
        <v>769</v>
      </c>
      <c r="D197" s="464" t="s">
        <v>344</v>
      </c>
      <c r="E197" s="466">
        <v>1</v>
      </c>
      <c r="F197" s="463"/>
      <c r="G197" s="463"/>
      <c r="H197" s="463"/>
      <c r="I197" s="463"/>
      <c r="J197" s="463"/>
      <c r="K197" s="463"/>
      <c r="L197" s="463"/>
      <c r="M197" s="463"/>
      <c r="N197" s="463"/>
      <c r="O197" s="475"/>
    </row>
    <row r="198" spans="1:15" ht="15">
      <c r="A198" s="511"/>
      <c r="B198" s="512"/>
      <c r="C198" s="465" t="s">
        <v>770</v>
      </c>
      <c r="D198" s="464" t="s">
        <v>344</v>
      </c>
      <c r="E198" s="466">
        <v>1</v>
      </c>
      <c r="F198" s="463"/>
      <c r="G198" s="463"/>
      <c r="H198" s="463"/>
      <c r="I198" s="463"/>
      <c r="J198" s="463"/>
      <c r="K198" s="463"/>
      <c r="L198" s="463"/>
      <c r="M198" s="463"/>
      <c r="N198" s="463"/>
      <c r="O198" s="475"/>
    </row>
    <row r="199" spans="1:15" ht="15">
      <c r="A199" s="511"/>
      <c r="B199" s="512"/>
      <c r="C199" s="467" t="s">
        <v>782</v>
      </c>
      <c r="D199" s="464" t="s">
        <v>344</v>
      </c>
      <c r="E199" s="466">
        <v>1</v>
      </c>
      <c r="F199" s="463"/>
      <c r="G199" s="463"/>
      <c r="H199" s="463"/>
      <c r="I199" s="463"/>
      <c r="J199" s="463"/>
      <c r="K199" s="463"/>
      <c r="L199" s="463"/>
      <c r="M199" s="463"/>
      <c r="N199" s="463"/>
      <c r="O199" s="475"/>
    </row>
    <row r="200" spans="1:15" ht="15">
      <c r="A200" s="511"/>
      <c r="B200" s="512"/>
      <c r="C200" s="465" t="s">
        <v>771</v>
      </c>
      <c r="D200" s="464" t="s">
        <v>344</v>
      </c>
      <c r="E200" s="466">
        <v>1</v>
      </c>
      <c r="F200" s="463"/>
      <c r="G200" s="463"/>
      <c r="H200" s="463"/>
      <c r="I200" s="463"/>
      <c r="J200" s="463"/>
      <c r="K200" s="463"/>
      <c r="L200" s="463"/>
      <c r="M200" s="463"/>
      <c r="N200" s="463"/>
      <c r="O200" s="475"/>
    </row>
    <row r="201" spans="1:15" ht="15">
      <c r="A201" s="511">
        <v>6</v>
      </c>
      <c r="B201" s="512" t="s">
        <v>773</v>
      </c>
      <c r="C201" s="465" t="s">
        <v>772</v>
      </c>
      <c r="D201" s="464" t="s">
        <v>344</v>
      </c>
      <c r="E201" s="466">
        <v>1</v>
      </c>
      <c r="F201" s="463"/>
      <c r="G201" s="463"/>
      <c r="H201" s="463"/>
      <c r="I201" s="463"/>
      <c r="J201" s="463"/>
      <c r="K201" s="463"/>
      <c r="L201" s="463"/>
      <c r="M201" s="463"/>
      <c r="N201" s="463"/>
      <c r="O201" s="475"/>
    </row>
    <row r="202" spans="1:15" ht="15">
      <c r="A202" s="511"/>
      <c r="B202" s="512"/>
      <c r="C202" s="465" t="s">
        <v>777</v>
      </c>
      <c r="D202" s="464" t="s">
        <v>344</v>
      </c>
      <c r="E202" s="466">
        <v>1</v>
      </c>
      <c r="F202" s="463"/>
      <c r="G202" s="463"/>
      <c r="H202" s="463"/>
      <c r="I202" s="463"/>
      <c r="J202" s="463"/>
      <c r="K202" s="463"/>
      <c r="L202" s="463"/>
      <c r="M202" s="463"/>
      <c r="N202" s="463"/>
      <c r="O202" s="475"/>
    </row>
    <row r="203" spans="1:15" ht="15">
      <c r="A203" s="511"/>
      <c r="B203" s="512"/>
      <c r="C203" s="465" t="s">
        <v>778</v>
      </c>
      <c r="D203" s="464" t="s">
        <v>344</v>
      </c>
      <c r="E203" s="466">
        <v>1</v>
      </c>
      <c r="F203" s="463"/>
      <c r="G203" s="463"/>
      <c r="H203" s="463"/>
      <c r="I203" s="463"/>
      <c r="J203" s="463"/>
      <c r="K203" s="463"/>
      <c r="L203" s="463"/>
      <c r="M203" s="463"/>
      <c r="N203" s="463"/>
      <c r="O203" s="475"/>
    </row>
    <row r="204" spans="1:15" ht="15">
      <c r="A204" s="511"/>
      <c r="B204" s="512"/>
      <c r="C204" s="465" t="s">
        <v>779</v>
      </c>
      <c r="D204" s="464" t="s">
        <v>344</v>
      </c>
      <c r="E204" s="466">
        <v>1</v>
      </c>
      <c r="F204" s="463"/>
      <c r="G204" s="463"/>
      <c r="H204" s="463"/>
      <c r="I204" s="463"/>
      <c r="J204" s="463"/>
      <c r="K204" s="463"/>
      <c r="L204" s="463"/>
      <c r="M204" s="463"/>
      <c r="N204" s="463"/>
      <c r="O204" s="475"/>
    </row>
    <row r="205" spans="1:15" ht="15">
      <c r="A205" s="511"/>
      <c r="B205" s="512"/>
      <c r="C205" s="465" t="s">
        <v>780</v>
      </c>
      <c r="D205" s="464" t="s">
        <v>344</v>
      </c>
      <c r="E205" s="466">
        <v>1</v>
      </c>
      <c r="F205" s="463"/>
      <c r="G205" s="463"/>
      <c r="H205" s="463"/>
      <c r="I205" s="463"/>
      <c r="J205" s="463"/>
      <c r="K205" s="463"/>
      <c r="L205" s="463"/>
      <c r="M205" s="463"/>
      <c r="N205" s="463"/>
      <c r="O205" s="475"/>
    </row>
    <row r="206" spans="1:15" ht="15">
      <c r="A206" s="511"/>
      <c r="B206" s="512"/>
      <c r="C206" s="465" t="s">
        <v>781</v>
      </c>
      <c r="D206" s="464" t="s">
        <v>344</v>
      </c>
      <c r="E206" s="466">
        <v>1</v>
      </c>
      <c r="F206" s="463"/>
      <c r="G206" s="463"/>
      <c r="H206" s="463"/>
      <c r="I206" s="463"/>
      <c r="J206" s="463"/>
      <c r="K206" s="463"/>
      <c r="L206" s="463"/>
      <c r="M206" s="463"/>
      <c r="N206" s="463"/>
      <c r="O206" s="475"/>
    </row>
    <row r="207" spans="1:15" ht="15">
      <c r="A207" s="511"/>
      <c r="B207" s="512"/>
      <c r="C207" s="465" t="s">
        <v>783</v>
      </c>
      <c r="D207" s="464" t="s">
        <v>344</v>
      </c>
      <c r="E207" s="466">
        <v>1</v>
      </c>
      <c r="F207" s="463"/>
      <c r="G207" s="463"/>
      <c r="H207" s="463"/>
      <c r="I207" s="463"/>
      <c r="J207" s="463"/>
      <c r="K207" s="463"/>
      <c r="L207" s="463"/>
      <c r="M207" s="463"/>
      <c r="N207" s="463"/>
      <c r="O207" s="475"/>
    </row>
    <row r="208" spans="1:15" ht="15">
      <c r="A208" s="511"/>
      <c r="B208" s="512"/>
      <c r="C208" s="465" t="s">
        <v>784</v>
      </c>
      <c r="D208" s="464" t="s">
        <v>344</v>
      </c>
      <c r="E208" s="466">
        <v>1</v>
      </c>
      <c r="F208" s="463"/>
      <c r="G208" s="463"/>
      <c r="H208" s="463"/>
      <c r="I208" s="463"/>
      <c r="J208" s="463"/>
      <c r="K208" s="463"/>
      <c r="L208" s="463"/>
      <c r="M208" s="463"/>
      <c r="N208" s="463"/>
      <c r="O208" s="475"/>
    </row>
    <row r="209" spans="1:15" ht="15">
      <c r="A209" s="511"/>
      <c r="B209" s="512"/>
      <c r="C209" s="465" t="s">
        <v>785</v>
      </c>
      <c r="D209" s="464" t="s">
        <v>344</v>
      </c>
      <c r="E209" s="466">
        <v>1</v>
      </c>
      <c r="F209" s="463"/>
      <c r="G209" s="463"/>
      <c r="H209" s="463"/>
      <c r="I209" s="463"/>
      <c r="J209" s="463"/>
      <c r="K209" s="463"/>
      <c r="L209" s="463"/>
      <c r="M209" s="463"/>
      <c r="N209" s="463"/>
      <c r="O209" s="475"/>
    </row>
    <row r="210" spans="1:15" ht="15">
      <c r="A210" s="511"/>
      <c r="B210" s="512"/>
      <c r="C210" s="465" t="s">
        <v>786</v>
      </c>
      <c r="D210" s="464" t="s">
        <v>344</v>
      </c>
      <c r="E210" s="466">
        <v>1</v>
      </c>
      <c r="F210" s="463"/>
      <c r="G210" s="463"/>
      <c r="H210" s="463"/>
      <c r="I210" s="463"/>
      <c r="J210" s="463"/>
      <c r="K210" s="463"/>
      <c r="L210" s="463"/>
      <c r="M210" s="463"/>
      <c r="N210" s="463"/>
      <c r="O210" s="475"/>
    </row>
    <row r="211" spans="1:15" ht="15">
      <c r="A211" s="511"/>
      <c r="B211" s="512"/>
      <c r="C211" s="465" t="s">
        <v>787</v>
      </c>
      <c r="D211" s="464" t="s">
        <v>344</v>
      </c>
      <c r="E211" s="466">
        <v>1</v>
      </c>
      <c r="F211" s="463"/>
      <c r="G211" s="463"/>
      <c r="H211" s="463"/>
      <c r="I211" s="463"/>
      <c r="J211" s="463"/>
      <c r="K211" s="463"/>
      <c r="L211" s="463"/>
      <c r="M211" s="463"/>
      <c r="N211" s="463"/>
      <c r="O211" s="475"/>
    </row>
    <row r="212" spans="1:15" ht="15">
      <c r="A212" s="511"/>
      <c r="B212" s="512"/>
      <c r="C212" s="465" t="s">
        <v>788</v>
      </c>
      <c r="D212" s="464" t="s">
        <v>344</v>
      </c>
      <c r="E212" s="466">
        <v>1</v>
      </c>
      <c r="F212" s="463"/>
      <c r="G212" s="463"/>
      <c r="H212" s="463"/>
      <c r="I212" s="463"/>
      <c r="J212" s="463"/>
      <c r="K212" s="463"/>
      <c r="L212" s="463"/>
      <c r="M212" s="463"/>
      <c r="N212" s="463"/>
      <c r="O212" s="475"/>
    </row>
    <row r="213" spans="1:15" ht="15">
      <c r="A213" s="511"/>
      <c r="B213" s="512"/>
      <c r="C213" s="467" t="s">
        <v>789</v>
      </c>
      <c r="D213" s="464" t="s">
        <v>344</v>
      </c>
      <c r="E213" s="466">
        <v>1</v>
      </c>
      <c r="F213" s="463"/>
      <c r="G213" s="463"/>
      <c r="H213" s="463"/>
      <c r="I213" s="463"/>
      <c r="J213" s="463"/>
      <c r="K213" s="463"/>
      <c r="L213" s="463"/>
      <c r="M213" s="463"/>
      <c r="N213" s="463"/>
      <c r="O213" s="475"/>
    </row>
    <row r="214" spans="1:15" ht="15">
      <c r="A214" s="511"/>
      <c r="B214" s="512"/>
      <c r="C214" s="465" t="s">
        <v>790</v>
      </c>
      <c r="D214" s="464" t="s">
        <v>344</v>
      </c>
      <c r="E214" s="466">
        <v>1</v>
      </c>
      <c r="F214" s="463"/>
      <c r="G214" s="463"/>
      <c r="H214" s="463"/>
      <c r="I214" s="463"/>
      <c r="J214" s="463"/>
      <c r="K214" s="463"/>
      <c r="L214" s="463"/>
      <c r="M214" s="463"/>
      <c r="N214" s="463"/>
      <c r="O214" s="475"/>
    </row>
    <row r="215" spans="1:15" ht="15">
      <c r="A215" s="511"/>
      <c r="B215" s="512"/>
      <c r="C215" s="465" t="s">
        <v>791</v>
      </c>
      <c r="D215" s="464" t="s">
        <v>344</v>
      </c>
      <c r="E215" s="466">
        <v>1</v>
      </c>
      <c r="F215" s="463"/>
      <c r="G215" s="463"/>
      <c r="H215" s="463"/>
      <c r="I215" s="463"/>
      <c r="J215" s="463"/>
      <c r="K215" s="463"/>
      <c r="L215" s="463"/>
      <c r="M215" s="463"/>
      <c r="N215" s="463"/>
      <c r="O215" s="475"/>
    </row>
    <row r="216" spans="1:15" ht="15">
      <c r="A216" s="513">
        <v>7</v>
      </c>
      <c r="B216" s="512" t="s">
        <v>792</v>
      </c>
      <c r="C216" s="465" t="s">
        <v>793</v>
      </c>
      <c r="D216" s="464" t="s">
        <v>344</v>
      </c>
      <c r="E216" s="466">
        <v>1</v>
      </c>
      <c r="F216" s="463"/>
      <c r="G216" s="463"/>
      <c r="H216" s="463"/>
      <c r="I216" s="463"/>
      <c r="J216" s="463"/>
      <c r="K216" s="463"/>
      <c r="L216" s="463"/>
      <c r="M216" s="463"/>
      <c r="N216" s="463"/>
      <c r="O216" s="475"/>
    </row>
    <row r="217" spans="1:15" ht="15">
      <c r="A217" s="514"/>
      <c r="B217" s="512"/>
      <c r="C217" s="465" t="s">
        <v>794</v>
      </c>
      <c r="D217" s="464" t="s">
        <v>344</v>
      </c>
      <c r="E217" s="466">
        <v>1</v>
      </c>
      <c r="F217" s="463"/>
      <c r="G217" s="463"/>
      <c r="H217" s="463"/>
      <c r="I217" s="463"/>
      <c r="J217" s="463"/>
      <c r="K217" s="463"/>
      <c r="L217" s="463"/>
      <c r="M217" s="463"/>
      <c r="N217" s="463"/>
      <c r="O217" s="475"/>
    </row>
    <row r="218" spans="1:15" ht="15">
      <c r="A218" s="514"/>
      <c r="B218" s="512"/>
      <c r="C218" s="465" t="s">
        <v>795</v>
      </c>
      <c r="D218" s="464" t="s">
        <v>344</v>
      </c>
      <c r="E218" s="466">
        <v>1</v>
      </c>
      <c r="F218" s="463"/>
      <c r="G218" s="463"/>
      <c r="H218" s="463"/>
      <c r="I218" s="463"/>
      <c r="J218" s="463"/>
      <c r="K218" s="463"/>
      <c r="L218" s="463"/>
      <c r="M218" s="463"/>
      <c r="N218" s="463"/>
      <c r="O218" s="475"/>
    </row>
    <row r="219" spans="1:15" ht="15">
      <c r="A219" s="514"/>
      <c r="B219" s="512"/>
      <c r="C219" s="465" t="s">
        <v>797</v>
      </c>
      <c r="D219" s="464" t="s">
        <v>344</v>
      </c>
      <c r="E219" s="466">
        <v>1</v>
      </c>
      <c r="F219" s="463"/>
      <c r="G219" s="463"/>
      <c r="H219" s="463"/>
      <c r="I219" s="463"/>
      <c r="J219" s="463"/>
      <c r="K219" s="463"/>
      <c r="L219" s="463"/>
      <c r="M219" s="463"/>
      <c r="N219" s="463"/>
      <c r="O219" s="475"/>
    </row>
    <row r="220" spans="1:15" ht="15">
      <c r="A220" s="514"/>
      <c r="B220" s="512"/>
      <c r="C220" s="465" t="s">
        <v>796</v>
      </c>
      <c r="D220" s="464" t="s">
        <v>344</v>
      </c>
      <c r="E220" s="466">
        <v>1</v>
      </c>
      <c r="F220" s="463"/>
      <c r="G220" s="463"/>
      <c r="H220" s="463"/>
      <c r="I220" s="463"/>
      <c r="J220" s="463"/>
      <c r="K220" s="463"/>
      <c r="L220" s="463"/>
      <c r="M220" s="463"/>
      <c r="N220" s="463"/>
      <c r="O220" s="475"/>
    </row>
    <row r="221" spans="1:15" ht="15">
      <c r="A221" s="514"/>
      <c r="B221" s="512"/>
      <c r="C221" s="465" t="s">
        <v>798</v>
      </c>
      <c r="D221" s="464" t="s">
        <v>344</v>
      </c>
      <c r="E221" s="466">
        <v>1</v>
      </c>
      <c r="F221" s="463"/>
      <c r="G221" s="463"/>
      <c r="H221" s="463"/>
      <c r="I221" s="463"/>
      <c r="J221" s="463"/>
      <c r="K221" s="463"/>
      <c r="L221" s="463"/>
      <c r="M221" s="463"/>
      <c r="N221" s="463"/>
      <c r="O221" s="475"/>
    </row>
    <row r="222" spans="1:15" ht="15">
      <c r="A222" s="514"/>
      <c r="B222" s="512"/>
      <c r="C222" s="465" t="s">
        <v>799</v>
      </c>
      <c r="D222" s="464" t="s">
        <v>344</v>
      </c>
      <c r="E222" s="466">
        <v>1</v>
      </c>
      <c r="F222" s="463"/>
      <c r="G222" s="463"/>
      <c r="H222" s="463"/>
      <c r="I222" s="463"/>
      <c r="J222" s="463"/>
      <c r="K222" s="463"/>
      <c r="L222" s="463"/>
      <c r="M222" s="463"/>
      <c r="N222" s="463"/>
      <c r="O222" s="475"/>
    </row>
    <row r="223" spans="1:15" ht="15">
      <c r="A223" s="514"/>
      <c r="B223" s="512"/>
      <c r="C223" s="465" t="s">
        <v>800</v>
      </c>
      <c r="D223" s="464" t="s">
        <v>344</v>
      </c>
      <c r="E223" s="466">
        <v>1</v>
      </c>
      <c r="F223" s="463"/>
      <c r="G223" s="463"/>
      <c r="H223" s="463"/>
      <c r="I223" s="463"/>
      <c r="J223" s="463"/>
      <c r="K223" s="463"/>
      <c r="L223" s="463"/>
      <c r="M223" s="463"/>
      <c r="N223" s="463"/>
      <c r="O223" s="475"/>
    </row>
    <row r="224" spans="1:15" ht="15">
      <c r="A224" s="514"/>
      <c r="B224" s="512"/>
      <c r="C224" s="465" t="s">
        <v>801</v>
      </c>
      <c r="D224" s="464" t="s">
        <v>344</v>
      </c>
      <c r="E224" s="466">
        <v>1</v>
      </c>
      <c r="F224" s="463"/>
      <c r="G224" s="463"/>
      <c r="H224" s="463"/>
      <c r="I224" s="463"/>
      <c r="J224" s="463"/>
      <c r="K224" s="463"/>
      <c r="L224" s="463"/>
      <c r="M224" s="463"/>
      <c r="N224" s="463"/>
      <c r="O224" s="475"/>
    </row>
    <row r="225" spans="1:15" ht="15">
      <c r="A225" s="514"/>
      <c r="B225" s="515"/>
      <c r="C225" s="489" t="s">
        <v>802</v>
      </c>
      <c r="D225" s="490" t="s">
        <v>344</v>
      </c>
      <c r="E225" s="491">
        <v>1</v>
      </c>
      <c r="F225" s="492"/>
      <c r="G225" s="492"/>
      <c r="H225" s="492"/>
      <c r="I225" s="492"/>
      <c r="J225" s="492"/>
      <c r="K225" s="492"/>
      <c r="L225" s="492"/>
      <c r="M225" s="492"/>
      <c r="N225" s="492"/>
      <c r="O225" s="493"/>
    </row>
    <row r="226" spans="1:15" ht="15.75" thickBot="1">
      <c r="A226" s="520" t="s">
        <v>803</v>
      </c>
      <c r="B226" s="521"/>
      <c r="C226" s="521"/>
      <c r="D226" s="521"/>
      <c r="E226" s="521"/>
      <c r="F226" s="521"/>
      <c r="G226" s="521"/>
      <c r="H226" s="521"/>
      <c r="I226" s="521"/>
      <c r="J226" s="521"/>
      <c r="K226" s="521"/>
      <c r="L226" s="521"/>
      <c r="M226" s="521"/>
      <c r="N226" s="521"/>
      <c r="O226" s="522"/>
    </row>
    <row r="227" spans="1:15" ht="15">
      <c r="A227" s="523" t="s">
        <v>713</v>
      </c>
      <c r="B227" s="525" t="s">
        <v>723</v>
      </c>
      <c r="C227" s="525"/>
      <c r="D227" s="525" t="s">
        <v>714</v>
      </c>
      <c r="E227" s="507" t="s">
        <v>715</v>
      </c>
      <c r="F227" s="509" t="s">
        <v>914</v>
      </c>
      <c r="G227" s="509"/>
      <c r="H227" s="509"/>
      <c r="I227" s="509"/>
      <c r="J227" s="509"/>
      <c r="K227" s="509" t="s">
        <v>915</v>
      </c>
      <c r="L227" s="509"/>
      <c r="M227" s="509"/>
      <c r="N227" s="509"/>
      <c r="O227" s="510"/>
    </row>
    <row r="228" spans="1:15" ht="24.75" thickBot="1">
      <c r="A228" s="524"/>
      <c r="B228" s="478" t="s">
        <v>721</v>
      </c>
      <c r="C228" s="478" t="s">
        <v>722</v>
      </c>
      <c r="D228" s="526"/>
      <c r="E228" s="508"/>
      <c r="F228" s="468" t="s">
        <v>716</v>
      </c>
      <c r="G228" s="468" t="s">
        <v>712</v>
      </c>
      <c r="H228" s="478" t="s">
        <v>717</v>
      </c>
      <c r="I228" s="468" t="s">
        <v>718</v>
      </c>
      <c r="J228" s="468" t="s">
        <v>719</v>
      </c>
      <c r="K228" s="468"/>
      <c r="L228" s="468"/>
      <c r="M228" s="478"/>
      <c r="N228" s="468"/>
      <c r="O228" s="469"/>
    </row>
    <row r="229" spans="1:15" ht="15">
      <c r="A229" s="519">
        <v>1</v>
      </c>
      <c r="B229" s="516" t="s">
        <v>724</v>
      </c>
      <c r="C229" s="472" t="s">
        <v>725</v>
      </c>
      <c r="D229" s="471" t="s">
        <v>344</v>
      </c>
      <c r="E229" s="471">
        <v>1</v>
      </c>
      <c r="F229" s="472"/>
      <c r="G229" s="472"/>
      <c r="H229" s="472"/>
      <c r="I229" s="472"/>
      <c r="J229" s="472"/>
      <c r="K229" s="472"/>
      <c r="L229" s="472"/>
      <c r="M229" s="472"/>
      <c r="N229" s="472"/>
      <c r="O229" s="473"/>
    </row>
    <row r="230" spans="1:15" ht="15">
      <c r="A230" s="517"/>
      <c r="B230" s="512"/>
      <c r="C230" s="463" t="s">
        <v>726</v>
      </c>
      <c r="D230" s="464" t="s">
        <v>344</v>
      </c>
      <c r="E230" s="464">
        <v>1</v>
      </c>
      <c r="F230" s="463"/>
      <c r="G230" s="463"/>
      <c r="H230" s="463"/>
      <c r="I230" s="463"/>
      <c r="J230" s="463"/>
      <c r="K230" s="463"/>
      <c r="L230" s="463"/>
      <c r="M230" s="463"/>
      <c r="N230" s="463"/>
      <c r="O230" s="475"/>
    </row>
    <row r="231" spans="1:15" ht="15">
      <c r="A231" s="517"/>
      <c r="B231" s="512"/>
      <c r="C231" s="463" t="s">
        <v>727</v>
      </c>
      <c r="D231" s="464" t="s">
        <v>344</v>
      </c>
      <c r="E231" s="464">
        <v>1</v>
      </c>
      <c r="F231" s="463"/>
      <c r="G231" s="463"/>
      <c r="H231" s="463"/>
      <c r="I231" s="463"/>
      <c r="J231" s="463"/>
      <c r="K231" s="463"/>
      <c r="L231" s="463"/>
      <c r="M231" s="463"/>
      <c r="N231" s="463"/>
      <c r="O231" s="475"/>
    </row>
    <row r="232" spans="1:15" ht="15">
      <c r="A232" s="517"/>
      <c r="B232" s="512"/>
      <c r="C232" s="465" t="s">
        <v>728</v>
      </c>
      <c r="D232" s="464" t="s">
        <v>344</v>
      </c>
      <c r="E232" s="466">
        <v>1</v>
      </c>
      <c r="F232" s="465"/>
      <c r="G232" s="463"/>
      <c r="H232" s="463"/>
      <c r="I232" s="463"/>
      <c r="J232" s="463"/>
      <c r="K232" s="463"/>
      <c r="L232" s="463"/>
      <c r="M232" s="463"/>
      <c r="N232" s="463"/>
      <c r="O232" s="475"/>
    </row>
    <row r="233" spans="1:15" ht="15">
      <c r="A233" s="517"/>
      <c r="B233" s="512"/>
      <c r="C233" s="465" t="s">
        <v>729</v>
      </c>
      <c r="D233" s="464" t="s">
        <v>344</v>
      </c>
      <c r="E233" s="466">
        <v>1</v>
      </c>
      <c r="F233" s="463"/>
      <c r="G233" s="463"/>
      <c r="H233" s="463"/>
      <c r="I233" s="463"/>
      <c r="J233" s="463"/>
      <c r="K233" s="463"/>
      <c r="L233" s="463"/>
      <c r="M233" s="463"/>
      <c r="N233" s="463"/>
      <c r="O233" s="475"/>
    </row>
    <row r="234" spans="1:15" ht="15">
      <c r="A234" s="517"/>
      <c r="B234" s="512"/>
      <c r="C234" s="465" t="s">
        <v>732</v>
      </c>
      <c r="D234" s="464" t="s">
        <v>344</v>
      </c>
      <c r="E234" s="466">
        <v>1</v>
      </c>
      <c r="F234" s="463"/>
      <c r="G234" s="463"/>
      <c r="H234" s="463"/>
      <c r="I234" s="463"/>
      <c r="J234" s="463"/>
      <c r="K234" s="463"/>
      <c r="L234" s="463"/>
      <c r="M234" s="463"/>
      <c r="N234" s="463"/>
      <c r="O234" s="475"/>
    </row>
    <row r="235" spans="1:15" ht="15">
      <c r="A235" s="517"/>
      <c r="B235" s="512"/>
      <c r="C235" s="465" t="s">
        <v>733</v>
      </c>
      <c r="D235" s="464" t="s">
        <v>344</v>
      </c>
      <c r="E235" s="466">
        <v>1</v>
      </c>
      <c r="F235" s="463"/>
      <c r="G235" s="463"/>
      <c r="H235" s="463"/>
      <c r="I235" s="463"/>
      <c r="J235" s="463"/>
      <c r="K235" s="463"/>
      <c r="L235" s="463"/>
      <c r="M235" s="463"/>
      <c r="N235" s="463"/>
      <c r="O235" s="475"/>
    </row>
    <row r="236" spans="1:15" ht="15">
      <c r="A236" s="517"/>
      <c r="B236" s="512"/>
      <c r="C236" s="465" t="s">
        <v>730</v>
      </c>
      <c r="D236" s="464" t="s">
        <v>344</v>
      </c>
      <c r="E236" s="466">
        <v>1</v>
      </c>
      <c r="F236" s="463"/>
      <c r="G236" s="463"/>
      <c r="H236" s="463"/>
      <c r="I236" s="463"/>
      <c r="J236" s="463"/>
      <c r="K236" s="463"/>
      <c r="L236" s="463"/>
      <c r="M236" s="463"/>
      <c r="N236" s="463"/>
      <c r="O236" s="475"/>
    </row>
    <row r="237" spans="1:15" ht="15">
      <c r="A237" s="517">
        <v>2</v>
      </c>
      <c r="B237" s="512" t="s">
        <v>738</v>
      </c>
      <c r="C237" s="465" t="s">
        <v>731</v>
      </c>
      <c r="D237" s="464" t="s">
        <v>344</v>
      </c>
      <c r="E237" s="466">
        <v>1</v>
      </c>
      <c r="F237" s="463"/>
      <c r="G237" s="463"/>
      <c r="H237" s="463"/>
      <c r="I237" s="463"/>
      <c r="J237" s="463"/>
      <c r="K237" s="463"/>
      <c r="L237" s="463"/>
      <c r="M237" s="463"/>
      <c r="N237" s="463"/>
      <c r="O237" s="475"/>
    </row>
    <row r="238" spans="1:15" ht="15">
      <c r="A238" s="517"/>
      <c r="B238" s="512"/>
      <c r="C238" s="465" t="s">
        <v>734</v>
      </c>
      <c r="D238" s="464" t="s">
        <v>344</v>
      </c>
      <c r="E238" s="466">
        <v>1</v>
      </c>
      <c r="F238" s="463"/>
      <c r="G238" s="463"/>
      <c r="H238" s="463"/>
      <c r="I238" s="463"/>
      <c r="J238" s="463"/>
      <c r="K238" s="463"/>
      <c r="L238" s="463"/>
      <c r="M238" s="463"/>
      <c r="N238" s="463"/>
      <c r="O238" s="475"/>
    </row>
    <row r="239" spans="1:15" ht="15">
      <c r="A239" s="517"/>
      <c r="B239" s="512"/>
      <c r="C239" s="465" t="s">
        <v>735</v>
      </c>
      <c r="D239" s="464" t="s">
        <v>344</v>
      </c>
      <c r="E239" s="466">
        <v>1</v>
      </c>
      <c r="F239" s="463"/>
      <c r="G239" s="463"/>
      <c r="H239" s="463"/>
      <c r="I239" s="463"/>
      <c r="J239" s="463"/>
      <c r="K239" s="463"/>
      <c r="L239" s="463"/>
      <c r="M239" s="463"/>
      <c r="N239" s="463"/>
      <c r="O239" s="475"/>
    </row>
    <row r="240" spans="1:15" ht="15">
      <c r="A240" s="517"/>
      <c r="B240" s="512"/>
      <c r="C240" s="465" t="s">
        <v>736</v>
      </c>
      <c r="D240" s="464" t="s">
        <v>344</v>
      </c>
      <c r="E240" s="466">
        <v>1</v>
      </c>
      <c r="F240" s="463"/>
      <c r="G240" s="463"/>
      <c r="H240" s="463"/>
      <c r="I240" s="463"/>
      <c r="J240" s="463"/>
      <c r="K240" s="463"/>
      <c r="L240" s="463"/>
      <c r="M240" s="463"/>
      <c r="N240" s="463"/>
      <c r="O240" s="475"/>
    </row>
    <row r="241" spans="1:15" ht="15">
      <c r="A241" s="517"/>
      <c r="B241" s="512"/>
      <c r="C241" s="465" t="s">
        <v>739</v>
      </c>
      <c r="D241" s="464" t="s">
        <v>344</v>
      </c>
      <c r="E241" s="466">
        <v>1</v>
      </c>
      <c r="F241" s="463"/>
      <c r="G241" s="463"/>
      <c r="H241" s="463"/>
      <c r="I241" s="463"/>
      <c r="J241" s="463"/>
      <c r="K241" s="463"/>
      <c r="L241" s="463"/>
      <c r="M241" s="463"/>
      <c r="N241" s="463"/>
      <c r="O241" s="475"/>
    </row>
    <row r="242" spans="1:15" ht="15">
      <c r="A242" s="517"/>
      <c r="B242" s="512"/>
      <c r="C242" s="465" t="s">
        <v>737</v>
      </c>
      <c r="D242" s="464" t="s">
        <v>344</v>
      </c>
      <c r="E242" s="466">
        <v>1</v>
      </c>
      <c r="F242" s="463"/>
      <c r="G242" s="463"/>
      <c r="H242" s="463"/>
      <c r="I242" s="463"/>
      <c r="J242" s="463"/>
      <c r="K242" s="463"/>
      <c r="L242" s="463"/>
      <c r="M242" s="463"/>
      <c r="N242" s="463"/>
      <c r="O242" s="475"/>
    </row>
    <row r="243" spans="1:15" ht="15">
      <c r="A243" s="517"/>
      <c r="B243" s="512"/>
      <c r="C243" s="465" t="s">
        <v>740</v>
      </c>
      <c r="D243" s="464" t="s">
        <v>344</v>
      </c>
      <c r="E243" s="466">
        <v>1</v>
      </c>
      <c r="F243" s="463"/>
      <c r="G243" s="463"/>
      <c r="H243" s="463"/>
      <c r="I243" s="463"/>
      <c r="J243" s="463"/>
      <c r="K243" s="463"/>
      <c r="L243" s="463"/>
      <c r="M243" s="463"/>
      <c r="N243" s="463"/>
      <c r="O243" s="475"/>
    </row>
    <row r="244" spans="1:15" ht="15">
      <c r="A244" s="517"/>
      <c r="B244" s="512"/>
      <c r="C244" s="465" t="s">
        <v>741</v>
      </c>
      <c r="D244" s="464" t="s">
        <v>344</v>
      </c>
      <c r="E244" s="466">
        <v>1</v>
      </c>
      <c r="F244" s="463"/>
      <c r="G244" s="463"/>
      <c r="H244" s="463"/>
      <c r="I244" s="463"/>
      <c r="J244" s="463"/>
      <c r="K244" s="463"/>
      <c r="L244" s="463"/>
      <c r="M244" s="463"/>
      <c r="N244" s="463"/>
      <c r="O244" s="475"/>
    </row>
    <row r="245" spans="1:15" ht="15">
      <c r="A245" s="517">
        <v>3</v>
      </c>
      <c r="B245" s="518" t="s">
        <v>743</v>
      </c>
      <c r="C245" s="465" t="s">
        <v>742</v>
      </c>
      <c r="D245" s="464" t="s">
        <v>344</v>
      </c>
      <c r="E245" s="466">
        <v>1</v>
      </c>
      <c r="F245" s="463"/>
      <c r="G245" s="463"/>
      <c r="H245" s="463"/>
      <c r="I245" s="463"/>
      <c r="J245" s="463"/>
      <c r="K245" s="463"/>
      <c r="L245" s="463"/>
      <c r="M245" s="463"/>
      <c r="N245" s="463"/>
      <c r="O245" s="475"/>
    </row>
    <row r="246" spans="1:15" ht="15">
      <c r="A246" s="517"/>
      <c r="B246" s="518"/>
      <c r="C246" s="465" t="s">
        <v>775</v>
      </c>
      <c r="D246" s="464" t="s">
        <v>344</v>
      </c>
      <c r="E246" s="466">
        <v>1</v>
      </c>
      <c r="F246" s="463"/>
      <c r="G246" s="463"/>
      <c r="H246" s="463"/>
      <c r="I246" s="463"/>
      <c r="J246" s="463"/>
      <c r="K246" s="463"/>
      <c r="L246" s="463"/>
      <c r="M246" s="463"/>
      <c r="N246" s="463"/>
      <c r="O246" s="475"/>
    </row>
    <row r="247" spans="1:15" ht="15">
      <c r="A247" s="517"/>
      <c r="B247" s="518"/>
      <c r="C247" s="465" t="s">
        <v>744</v>
      </c>
      <c r="D247" s="464" t="s">
        <v>344</v>
      </c>
      <c r="E247" s="466">
        <v>1</v>
      </c>
      <c r="F247" s="463"/>
      <c r="G247" s="463"/>
      <c r="H247" s="463"/>
      <c r="I247" s="463"/>
      <c r="J247" s="463"/>
      <c r="K247" s="463"/>
      <c r="L247" s="463"/>
      <c r="M247" s="463"/>
      <c r="N247" s="463"/>
      <c r="O247" s="475"/>
    </row>
    <row r="248" spans="1:15" ht="15">
      <c r="A248" s="517"/>
      <c r="B248" s="518"/>
      <c r="C248" s="465" t="s">
        <v>776</v>
      </c>
      <c r="D248" s="464" t="s">
        <v>344</v>
      </c>
      <c r="E248" s="466">
        <v>1</v>
      </c>
      <c r="F248" s="463"/>
      <c r="G248" s="463"/>
      <c r="H248" s="463"/>
      <c r="I248" s="463"/>
      <c r="J248" s="463"/>
      <c r="K248" s="463"/>
      <c r="L248" s="463"/>
      <c r="M248" s="463"/>
      <c r="N248" s="463"/>
      <c r="O248" s="475"/>
    </row>
    <row r="249" spans="1:15" ht="15">
      <c r="A249" s="511">
        <v>4</v>
      </c>
      <c r="B249" s="512" t="s">
        <v>757</v>
      </c>
      <c r="C249" s="465" t="s">
        <v>745</v>
      </c>
      <c r="D249" s="464" t="s">
        <v>344</v>
      </c>
      <c r="E249" s="466">
        <v>1</v>
      </c>
      <c r="F249" s="463"/>
      <c r="G249" s="463"/>
      <c r="H249" s="463"/>
      <c r="I249" s="463"/>
      <c r="J249" s="463"/>
      <c r="K249" s="463"/>
      <c r="L249" s="463"/>
      <c r="M249" s="463"/>
      <c r="N249" s="463"/>
      <c r="O249" s="475"/>
    </row>
    <row r="250" spans="1:15" ht="15">
      <c r="A250" s="511"/>
      <c r="B250" s="512"/>
      <c r="C250" s="465" t="s">
        <v>747</v>
      </c>
      <c r="D250" s="464" t="s">
        <v>344</v>
      </c>
      <c r="E250" s="466">
        <v>1</v>
      </c>
      <c r="F250" s="463"/>
      <c r="G250" s="463"/>
      <c r="H250" s="463"/>
      <c r="I250" s="463"/>
      <c r="J250" s="463"/>
      <c r="K250" s="463"/>
      <c r="L250" s="463"/>
      <c r="M250" s="463"/>
      <c r="N250" s="463"/>
      <c r="O250" s="475"/>
    </row>
    <row r="251" spans="1:15" ht="15">
      <c r="A251" s="511"/>
      <c r="B251" s="512"/>
      <c r="C251" s="465" t="s">
        <v>746</v>
      </c>
      <c r="D251" s="464" t="s">
        <v>344</v>
      </c>
      <c r="E251" s="466">
        <v>1</v>
      </c>
      <c r="F251" s="463"/>
      <c r="G251" s="463"/>
      <c r="H251" s="463"/>
      <c r="I251" s="463"/>
      <c r="J251" s="463"/>
      <c r="K251" s="463"/>
      <c r="L251" s="463"/>
      <c r="M251" s="463"/>
      <c r="N251" s="463"/>
      <c r="O251" s="475"/>
    </row>
    <row r="252" spans="1:15" ht="15">
      <c r="A252" s="511"/>
      <c r="B252" s="512"/>
      <c r="C252" s="465" t="s">
        <v>748</v>
      </c>
      <c r="D252" s="464" t="s">
        <v>344</v>
      </c>
      <c r="E252" s="466">
        <v>1</v>
      </c>
      <c r="F252" s="463"/>
      <c r="G252" s="463"/>
      <c r="H252" s="463"/>
      <c r="I252" s="463"/>
      <c r="J252" s="463"/>
      <c r="K252" s="463"/>
      <c r="L252" s="463"/>
      <c r="M252" s="463"/>
      <c r="N252" s="463"/>
      <c r="O252" s="475"/>
    </row>
    <row r="253" spans="1:15" ht="15">
      <c r="A253" s="511"/>
      <c r="B253" s="512"/>
      <c r="C253" s="465" t="s">
        <v>749</v>
      </c>
      <c r="D253" s="464" t="s">
        <v>750</v>
      </c>
      <c r="E253" s="466">
        <v>1</v>
      </c>
      <c r="F253" s="463"/>
      <c r="G253" s="463"/>
      <c r="H253" s="463"/>
      <c r="I253" s="463"/>
      <c r="J253" s="463"/>
      <c r="K253" s="463"/>
      <c r="L253" s="463"/>
      <c r="M253" s="463"/>
      <c r="N253" s="463"/>
      <c r="O253" s="475"/>
    </row>
    <row r="254" spans="1:15" ht="15">
      <c r="A254" s="511"/>
      <c r="B254" s="512"/>
      <c r="C254" s="465" t="s">
        <v>751</v>
      </c>
      <c r="D254" s="464" t="s">
        <v>344</v>
      </c>
      <c r="E254" s="466">
        <v>1</v>
      </c>
      <c r="F254" s="463"/>
      <c r="G254" s="463"/>
      <c r="H254" s="463"/>
      <c r="I254" s="463"/>
      <c r="J254" s="463"/>
      <c r="K254" s="463"/>
      <c r="L254" s="463"/>
      <c r="M254" s="463"/>
      <c r="N254" s="463"/>
      <c r="O254" s="475"/>
    </row>
    <row r="255" spans="1:15" ht="15">
      <c r="A255" s="511"/>
      <c r="B255" s="512"/>
      <c r="C255" s="465" t="s">
        <v>752</v>
      </c>
      <c r="D255" s="464" t="s">
        <v>344</v>
      </c>
      <c r="E255" s="466">
        <v>1</v>
      </c>
      <c r="F255" s="463"/>
      <c r="G255" s="463"/>
      <c r="H255" s="463"/>
      <c r="I255" s="463"/>
      <c r="J255" s="463"/>
      <c r="K255" s="463"/>
      <c r="L255" s="463"/>
      <c r="M255" s="463"/>
      <c r="N255" s="463"/>
      <c r="O255" s="475"/>
    </row>
    <row r="256" spans="1:15" ht="15">
      <c r="A256" s="511"/>
      <c r="B256" s="512"/>
      <c r="C256" s="465" t="s">
        <v>753</v>
      </c>
      <c r="D256" s="464" t="s">
        <v>750</v>
      </c>
      <c r="E256" s="466">
        <v>1</v>
      </c>
      <c r="F256" s="463"/>
      <c r="G256" s="463"/>
      <c r="H256" s="463"/>
      <c r="I256" s="463"/>
      <c r="J256" s="463"/>
      <c r="K256" s="463"/>
      <c r="L256" s="463"/>
      <c r="M256" s="463"/>
      <c r="N256" s="463"/>
      <c r="O256" s="475"/>
    </row>
    <row r="257" spans="1:15" ht="15">
      <c r="A257" s="511"/>
      <c r="B257" s="512"/>
      <c r="C257" s="465" t="s">
        <v>756</v>
      </c>
      <c r="D257" s="464" t="s">
        <v>344</v>
      </c>
      <c r="E257" s="466">
        <v>1</v>
      </c>
      <c r="F257" s="463"/>
      <c r="G257" s="463"/>
      <c r="H257" s="463"/>
      <c r="I257" s="463"/>
      <c r="J257" s="463"/>
      <c r="K257" s="463"/>
      <c r="L257" s="463"/>
      <c r="M257" s="463"/>
      <c r="N257" s="463"/>
      <c r="O257" s="475"/>
    </row>
    <row r="258" spans="1:15" ht="15">
      <c r="A258" s="511"/>
      <c r="B258" s="512"/>
      <c r="C258" s="465" t="s">
        <v>754</v>
      </c>
      <c r="D258" s="464" t="s">
        <v>344</v>
      </c>
      <c r="E258" s="466">
        <v>1</v>
      </c>
      <c r="F258" s="463"/>
      <c r="G258" s="463"/>
      <c r="H258" s="463"/>
      <c r="I258" s="463"/>
      <c r="J258" s="463"/>
      <c r="K258" s="463"/>
      <c r="L258" s="463"/>
      <c r="M258" s="463"/>
      <c r="N258" s="463"/>
      <c r="O258" s="475"/>
    </row>
    <row r="259" spans="1:15" ht="15">
      <c r="A259" s="511"/>
      <c r="B259" s="512"/>
      <c r="C259" s="465" t="s">
        <v>755</v>
      </c>
      <c r="D259" s="464" t="s">
        <v>344</v>
      </c>
      <c r="E259" s="466">
        <v>1</v>
      </c>
      <c r="F259" s="463"/>
      <c r="G259" s="463"/>
      <c r="H259" s="463"/>
      <c r="I259" s="463"/>
      <c r="J259" s="463"/>
      <c r="K259" s="463"/>
      <c r="L259" s="463"/>
      <c r="M259" s="463"/>
      <c r="N259" s="463"/>
      <c r="O259" s="475"/>
    </row>
    <row r="260" spans="1:15" ht="15">
      <c r="A260" s="511"/>
      <c r="B260" s="512"/>
      <c r="C260" s="465" t="s">
        <v>774</v>
      </c>
      <c r="D260" s="464" t="s">
        <v>344</v>
      </c>
      <c r="E260" s="466">
        <v>1</v>
      </c>
      <c r="F260" s="463"/>
      <c r="G260" s="463"/>
      <c r="H260" s="463"/>
      <c r="I260" s="463"/>
      <c r="J260" s="463"/>
      <c r="K260" s="463"/>
      <c r="L260" s="463"/>
      <c r="M260" s="463"/>
      <c r="N260" s="463"/>
      <c r="O260" s="475"/>
    </row>
    <row r="261" spans="1:15" ht="15">
      <c r="A261" s="511">
        <v>5</v>
      </c>
      <c r="B261" s="512" t="s">
        <v>759</v>
      </c>
      <c r="C261" s="465" t="s">
        <v>758</v>
      </c>
      <c r="D261" s="464" t="s">
        <v>344</v>
      </c>
      <c r="E261" s="466">
        <v>1</v>
      </c>
      <c r="F261" s="463"/>
      <c r="G261" s="463"/>
      <c r="H261" s="463"/>
      <c r="I261" s="463"/>
      <c r="J261" s="463"/>
      <c r="K261" s="463"/>
      <c r="L261" s="463"/>
      <c r="M261" s="463"/>
      <c r="N261" s="463"/>
      <c r="O261" s="475"/>
    </row>
    <row r="262" spans="1:15" ht="15">
      <c r="A262" s="511"/>
      <c r="B262" s="512"/>
      <c r="C262" s="465" t="s">
        <v>760</v>
      </c>
      <c r="D262" s="464" t="s">
        <v>344</v>
      </c>
      <c r="E262" s="466">
        <v>1</v>
      </c>
      <c r="F262" s="463"/>
      <c r="G262" s="463"/>
      <c r="H262" s="463"/>
      <c r="I262" s="463"/>
      <c r="J262" s="463"/>
      <c r="K262" s="463"/>
      <c r="L262" s="463"/>
      <c r="M262" s="463"/>
      <c r="N262" s="463"/>
      <c r="O262" s="475"/>
    </row>
    <row r="263" spans="1:15" ht="15">
      <c r="A263" s="511"/>
      <c r="B263" s="512"/>
      <c r="C263" s="465" t="s">
        <v>761</v>
      </c>
      <c r="D263" s="464" t="s">
        <v>344</v>
      </c>
      <c r="E263" s="466">
        <v>1</v>
      </c>
      <c r="F263" s="463"/>
      <c r="G263" s="463"/>
      <c r="H263" s="463"/>
      <c r="I263" s="463"/>
      <c r="J263" s="463"/>
      <c r="K263" s="463"/>
      <c r="L263" s="463"/>
      <c r="M263" s="463"/>
      <c r="N263" s="463"/>
      <c r="O263" s="475"/>
    </row>
    <row r="264" spans="1:15" ht="15">
      <c r="A264" s="511"/>
      <c r="B264" s="512"/>
      <c r="C264" s="465" t="s">
        <v>762</v>
      </c>
      <c r="D264" s="464" t="s">
        <v>344</v>
      </c>
      <c r="E264" s="466">
        <v>1</v>
      </c>
      <c r="F264" s="463"/>
      <c r="G264" s="463"/>
      <c r="H264" s="463"/>
      <c r="I264" s="463"/>
      <c r="J264" s="463"/>
      <c r="K264" s="463"/>
      <c r="L264" s="463"/>
      <c r="M264" s="463"/>
      <c r="N264" s="463"/>
      <c r="O264" s="475"/>
    </row>
    <row r="265" spans="1:15" ht="15">
      <c r="A265" s="511"/>
      <c r="B265" s="512"/>
      <c r="C265" s="465" t="s">
        <v>763</v>
      </c>
      <c r="D265" s="464" t="s">
        <v>344</v>
      </c>
      <c r="E265" s="466">
        <v>1</v>
      </c>
      <c r="F265" s="463"/>
      <c r="G265" s="463"/>
      <c r="H265" s="463"/>
      <c r="I265" s="463"/>
      <c r="J265" s="463"/>
      <c r="K265" s="463"/>
      <c r="L265" s="463"/>
      <c r="M265" s="463"/>
      <c r="N265" s="463"/>
      <c r="O265" s="475"/>
    </row>
    <row r="266" spans="1:15" ht="15">
      <c r="A266" s="511"/>
      <c r="B266" s="512"/>
      <c r="C266" s="465" t="s">
        <v>764</v>
      </c>
      <c r="D266" s="464" t="s">
        <v>344</v>
      </c>
      <c r="E266" s="466">
        <v>1</v>
      </c>
      <c r="F266" s="463"/>
      <c r="G266" s="463"/>
      <c r="H266" s="463"/>
      <c r="I266" s="463"/>
      <c r="J266" s="463"/>
      <c r="K266" s="463"/>
      <c r="L266" s="463"/>
      <c r="M266" s="463"/>
      <c r="N266" s="463"/>
      <c r="O266" s="475"/>
    </row>
    <row r="267" spans="1:15" ht="15">
      <c r="A267" s="511"/>
      <c r="B267" s="512"/>
      <c r="C267" s="465" t="s">
        <v>765</v>
      </c>
      <c r="D267" s="464" t="s">
        <v>750</v>
      </c>
      <c r="E267" s="466">
        <v>1</v>
      </c>
      <c r="F267" s="463"/>
      <c r="G267" s="463"/>
      <c r="H267" s="463"/>
      <c r="I267" s="463"/>
      <c r="J267" s="463"/>
      <c r="K267" s="463"/>
      <c r="L267" s="463"/>
      <c r="M267" s="463"/>
      <c r="N267" s="463"/>
      <c r="O267" s="475"/>
    </row>
    <row r="268" spans="1:15" ht="15">
      <c r="A268" s="511"/>
      <c r="B268" s="512"/>
      <c r="C268" s="465" t="s">
        <v>766</v>
      </c>
      <c r="D268" s="464" t="s">
        <v>344</v>
      </c>
      <c r="E268" s="466">
        <v>1</v>
      </c>
      <c r="F268" s="463"/>
      <c r="G268" s="463"/>
      <c r="H268" s="463"/>
      <c r="I268" s="463"/>
      <c r="J268" s="463"/>
      <c r="K268" s="463"/>
      <c r="L268" s="463"/>
      <c r="M268" s="463"/>
      <c r="N268" s="463"/>
      <c r="O268" s="475"/>
    </row>
    <row r="269" spans="1:15" ht="15">
      <c r="A269" s="511"/>
      <c r="B269" s="512"/>
      <c r="C269" s="465" t="s">
        <v>767</v>
      </c>
      <c r="D269" s="464" t="s">
        <v>344</v>
      </c>
      <c r="E269" s="466">
        <v>1</v>
      </c>
      <c r="F269" s="463"/>
      <c r="G269" s="463"/>
      <c r="H269" s="463"/>
      <c r="I269" s="463"/>
      <c r="J269" s="463"/>
      <c r="K269" s="463"/>
      <c r="L269" s="463"/>
      <c r="M269" s="463"/>
      <c r="N269" s="463"/>
      <c r="O269" s="475"/>
    </row>
    <row r="270" spans="1:15" ht="15">
      <c r="A270" s="511"/>
      <c r="B270" s="512"/>
      <c r="C270" s="465" t="s">
        <v>768</v>
      </c>
      <c r="D270" s="464" t="s">
        <v>344</v>
      </c>
      <c r="E270" s="466">
        <v>1</v>
      </c>
      <c r="F270" s="463"/>
      <c r="G270" s="463"/>
      <c r="H270" s="463"/>
      <c r="I270" s="463"/>
      <c r="J270" s="463"/>
      <c r="K270" s="463"/>
      <c r="L270" s="463"/>
      <c r="M270" s="463"/>
      <c r="N270" s="463"/>
      <c r="O270" s="475"/>
    </row>
    <row r="271" spans="1:15" ht="15">
      <c r="A271" s="511"/>
      <c r="B271" s="512"/>
      <c r="C271" s="465" t="s">
        <v>769</v>
      </c>
      <c r="D271" s="464" t="s">
        <v>344</v>
      </c>
      <c r="E271" s="466">
        <v>1</v>
      </c>
      <c r="F271" s="463"/>
      <c r="G271" s="463"/>
      <c r="H271" s="463"/>
      <c r="I271" s="463"/>
      <c r="J271" s="463"/>
      <c r="K271" s="463"/>
      <c r="L271" s="463"/>
      <c r="M271" s="463"/>
      <c r="N271" s="463"/>
      <c r="O271" s="475"/>
    </row>
    <row r="272" spans="1:15" ht="15">
      <c r="A272" s="511"/>
      <c r="B272" s="512"/>
      <c r="C272" s="465" t="s">
        <v>770</v>
      </c>
      <c r="D272" s="464" t="s">
        <v>344</v>
      </c>
      <c r="E272" s="466">
        <v>1</v>
      </c>
      <c r="F272" s="463"/>
      <c r="G272" s="463"/>
      <c r="H272" s="463"/>
      <c r="I272" s="463"/>
      <c r="J272" s="463"/>
      <c r="K272" s="463"/>
      <c r="L272" s="463"/>
      <c r="M272" s="463"/>
      <c r="N272" s="463"/>
      <c r="O272" s="475"/>
    </row>
    <row r="273" spans="1:15" ht="15">
      <c r="A273" s="511"/>
      <c r="B273" s="512"/>
      <c r="C273" s="467" t="s">
        <v>782</v>
      </c>
      <c r="D273" s="464" t="s">
        <v>344</v>
      </c>
      <c r="E273" s="466">
        <v>1</v>
      </c>
      <c r="F273" s="463"/>
      <c r="G273" s="463"/>
      <c r="H273" s="463"/>
      <c r="I273" s="463"/>
      <c r="J273" s="463"/>
      <c r="K273" s="463"/>
      <c r="L273" s="463"/>
      <c r="M273" s="463"/>
      <c r="N273" s="463"/>
      <c r="O273" s="475"/>
    </row>
    <row r="274" spans="1:15" ht="15">
      <c r="A274" s="511"/>
      <c r="B274" s="512"/>
      <c r="C274" s="465" t="s">
        <v>771</v>
      </c>
      <c r="D274" s="464" t="s">
        <v>344</v>
      </c>
      <c r="E274" s="466">
        <v>1</v>
      </c>
      <c r="F274" s="463"/>
      <c r="G274" s="463"/>
      <c r="H274" s="463"/>
      <c r="I274" s="463"/>
      <c r="J274" s="463"/>
      <c r="K274" s="463"/>
      <c r="L274" s="463"/>
      <c r="M274" s="463"/>
      <c r="N274" s="463"/>
      <c r="O274" s="475"/>
    </row>
    <row r="275" spans="1:15" ht="15">
      <c r="A275" s="511">
        <v>6</v>
      </c>
      <c r="B275" s="512" t="s">
        <v>773</v>
      </c>
      <c r="C275" s="465" t="s">
        <v>772</v>
      </c>
      <c r="D275" s="464" t="s">
        <v>344</v>
      </c>
      <c r="E275" s="466">
        <v>1</v>
      </c>
      <c r="F275" s="463"/>
      <c r="G275" s="463"/>
      <c r="H275" s="463"/>
      <c r="I275" s="463"/>
      <c r="J275" s="463"/>
      <c r="K275" s="463"/>
      <c r="L275" s="463"/>
      <c r="M275" s="463"/>
      <c r="N275" s="463"/>
      <c r="O275" s="475"/>
    </row>
    <row r="276" spans="1:15" ht="15">
      <c r="A276" s="511"/>
      <c r="B276" s="512"/>
      <c r="C276" s="465" t="s">
        <v>777</v>
      </c>
      <c r="D276" s="464" t="s">
        <v>344</v>
      </c>
      <c r="E276" s="466">
        <v>1</v>
      </c>
      <c r="F276" s="463"/>
      <c r="G276" s="463"/>
      <c r="H276" s="463"/>
      <c r="I276" s="463"/>
      <c r="J276" s="463"/>
      <c r="K276" s="463"/>
      <c r="L276" s="463"/>
      <c r="M276" s="463"/>
      <c r="N276" s="463"/>
      <c r="O276" s="475"/>
    </row>
    <row r="277" spans="1:15" ht="15">
      <c r="A277" s="511"/>
      <c r="B277" s="512"/>
      <c r="C277" s="465" t="s">
        <v>778</v>
      </c>
      <c r="D277" s="464" t="s">
        <v>344</v>
      </c>
      <c r="E277" s="466">
        <v>1</v>
      </c>
      <c r="F277" s="463"/>
      <c r="G277" s="463"/>
      <c r="H277" s="463"/>
      <c r="I277" s="463"/>
      <c r="J277" s="463"/>
      <c r="K277" s="463"/>
      <c r="L277" s="463"/>
      <c r="M277" s="463"/>
      <c r="N277" s="463"/>
      <c r="O277" s="475"/>
    </row>
    <row r="278" spans="1:15" ht="15">
      <c r="A278" s="511"/>
      <c r="B278" s="512"/>
      <c r="C278" s="465" t="s">
        <v>779</v>
      </c>
      <c r="D278" s="464" t="s">
        <v>344</v>
      </c>
      <c r="E278" s="466">
        <v>1</v>
      </c>
      <c r="F278" s="463"/>
      <c r="G278" s="463"/>
      <c r="H278" s="463"/>
      <c r="I278" s="463"/>
      <c r="J278" s="463"/>
      <c r="K278" s="463"/>
      <c r="L278" s="463"/>
      <c r="M278" s="463"/>
      <c r="N278" s="463"/>
      <c r="O278" s="475"/>
    </row>
    <row r="279" spans="1:15" ht="15">
      <c r="A279" s="511"/>
      <c r="B279" s="512"/>
      <c r="C279" s="465" t="s">
        <v>780</v>
      </c>
      <c r="D279" s="464" t="s">
        <v>344</v>
      </c>
      <c r="E279" s="466">
        <v>1</v>
      </c>
      <c r="F279" s="463"/>
      <c r="G279" s="463"/>
      <c r="H279" s="463"/>
      <c r="I279" s="463"/>
      <c r="J279" s="463"/>
      <c r="K279" s="463"/>
      <c r="L279" s="463"/>
      <c r="M279" s="463"/>
      <c r="N279" s="463"/>
      <c r="O279" s="475"/>
    </row>
    <row r="280" spans="1:15" ht="15">
      <c r="A280" s="511"/>
      <c r="B280" s="512"/>
      <c r="C280" s="465" t="s">
        <v>781</v>
      </c>
      <c r="D280" s="464" t="s">
        <v>344</v>
      </c>
      <c r="E280" s="466">
        <v>1</v>
      </c>
      <c r="F280" s="463"/>
      <c r="G280" s="463"/>
      <c r="H280" s="463"/>
      <c r="I280" s="463"/>
      <c r="J280" s="463"/>
      <c r="K280" s="463"/>
      <c r="L280" s="463"/>
      <c r="M280" s="463"/>
      <c r="N280" s="463"/>
      <c r="O280" s="475"/>
    </row>
    <row r="281" spans="1:15" ht="15">
      <c r="A281" s="511"/>
      <c r="B281" s="512"/>
      <c r="C281" s="465" t="s">
        <v>783</v>
      </c>
      <c r="D281" s="464" t="s">
        <v>344</v>
      </c>
      <c r="E281" s="466">
        <v>1</v>
      </c>
      <c r="F281" s="463"/>
      <c r="G281" s="463"/>
      <c r="H281" s="463"/>
      <c r="I281" s="463"/>
      <c r="J281" s="463"/>
      <c r="K281" s="463"/>
      <c r="L281" s="463"/>
      <c r="M281" s="463"/>
      <c r="N281" s="463"/>
      <c r="O281" s="475"/>
    </row>
    <row r="282" spans="1:15" ht="15">
      <c r="A282" s="511"/>
      <c r="B282" s="512"/>
      <c r="C282" s="465" t="s">
        <v>784</v>
      </c>
      <c r="D282" s="464" t="s">
        <v>344</v>
      </c>
      <c r="E282" s="466">
        <v>1</v>
      </c>
      <c r="F282" s="463"/>
      <c r="G282" s="463"/>
      <c r="H282" s="463"/>
      <c r="I282" s="463"/>
      <c r="J282" s="463"/>
      <c r="K282" s="463"/>
      <c r="L282" s="463"/>
      <c r="M282" s="463"/>
      <c r="N282" s="463"/>
      <c r="O282" s="475"/>
    </row>
    <row r="283" spans="1:15" ht="15">
      <c r="A283" s="511"/>
      <c r="B283" s="512"/>
      <c r="C283" s="465" t="s">
        <v>785</v>
      </c>
      <c r="D283" s="464" t="s">
        <v>344</v>
      </c>
      <c r="E283" s="466">
        <v>1</v>
      </c>
      <c r="F283" s="463"/>
      <c r="G283" s="463"/>
      <c r="H283" s="463"/>
      <c r="I283" s="463"/>
      <c r="J283" s="463"/>
      <c r="K283" s="463"/>
      <c r="L283" s="463"/>
      <c r="M283" s="463"/>
      <c r="N283" s="463"/>
      <c r="O283" s="475"/>
    </row>
    <row r="284" spans="1:15" ht="15">
      <c r="A284" s="511"/>
      <c r="B284" s="512"/>
      <c r="C284" s="465" t="s">
        <v>786</v>
      </c>
      <c r="D284" s="464" t="s">
        <v>344</v>
      </c>
      <c r="E284" s="466">
        <v>1</v>
      </c>
      <c r="F284" s="463"/>
      <c r="G284" s="463"/>
      <c r="H284" s="463"/>
      <c r="I284" s="463"/>
      <c r="J284" s="463"/>
      <c r="K284" s="463"/>
      <c r="L284" s="463"/>
      <c r="M284" s="463"/>
      <c r="N284" s="463"/>
      <c r="O284" s="475"/>
    </row>
    <row r="285" spans="1:15" ht="15">
      <c r="A285" s="511"/>
      <c r="B285" s="512"/>
      <c r="C285" s="465" t="s">
        <v>787</v>
      </c>
      <c r="D285" s="464" t="s">
        <v>344</v>
      </c>
      <c r="E285" s="466">
        <v>1</v>
      </c>
      <c r="F285" s="463"/>
      <c r="G285" s="463"/>
      <c r="H285" s="463"/>
      <c r="I285" s="463"/>
      <c r="J285" s="463"/>
      <c r="K285" s="463"/>
      <c r="L285" s="463"/>
      <c r="M285" s="463"/>
      <c r="N285" s="463"/>
      <c r="O285" s="475"/>
    </row>
    <row r="286" spans="1:15" ht="15">
      <c r="A286" s="511"/>
      <c r="B286" s="512"/>
      <c r="C286" s="465" t="s">
        <v>788</v>
      </c>
      <c r="D286" s="464" t="s">
        <v>344</v>
      </c>
      <c r="E286" s="466">
        <v>1</v>
      </c>
      <c r="F286" s="463"/>
      <c r="G286" s="463"/>
      <c r="H286" s="463"/>
      <c r="I286" s="463"/>
      <c r="J286" s="463"/>
      <c r="K286" s="463"/>
      <c r="L286" s="463"/>
      <c r="M286" s="463"/>
      <c r="N286" s="463"/>
      <c r="O286" s="475"/>
    </row>
    <row r="287" spans="1:15" ht="15">
      <c r="A287" s="511"/>
      <c r="B287" s="512"/>
      <c r="C287" s="467" t="s">
        <v>789</v>
      </c>
      <c r="D287" s="464" t="s">
        <v>344</v>
      </c>
      <c r="E287" s="466">
        <v>1</v>
      </c>
      <c r="F287" s="463"/>
      <c r="G287" s="463"/>
      <c r="H287" s="463"/>
      <c r="I287" s="463"/>
      <c r="J287" s="463"/>
      <c r="K287" s="463"/>
      <c r="L287" s="463"/>
      <c r="M287" s="463"/>
      <c r="N287" s="463"/>
      <c r="O287" s="475"/>
    </row>
    <row r="288" spans="1:15" ht="15">
      <c r="A288" s="511"/>
      <c r="B288" s="512"/>
      <c r="C288" s="465" t="s">
        <v>790</v>
      </c>
      <c r="D288" s="464" t="s">
        <v>344</v>
      </c>
      <c r="E288" s="466">
        <v>1</v>
      </c>
      <c r="F288" s="463"/>
      <c r="G288" s="463"/>
      <c r="H288" s="463"/>
      <c r="I288" s="463"/>
      <c r="J288" s="463"/>
      <c r="K288" s="463"/>
      <c r="L288" s="463"/>
      <c r="M288" s="463"/>
      <c r="N288" s="463"/>
      <c r="O288" s="475"/>
    </row>
    <row r="289" spans="1:15" ht="15">
      <c r="A289" s="511"/>
      <c r="B289" s="512"/>
      <c r="C289" s="465" t="s">
        <v>791</v>
      </c>
      <c r="D289" s="464" t="s">
        <v>344</v>
      </c>
      <c r="E289" s="466">
        <v>1</v>
      </c>
      <c r="F289" s="463"/>
      <c r="G289" s="463"/>
      <c r="H289" s="463"/>
      <c r="I289" s="463"/>
      <c r="J289" s="463"/>
      <c r="K289" s="463"/>
      <c r="L289" s="463"/>
      <c r="M289" s="463"/>
      <c r="N289" s="463"/>
      <c r="O289" s="475"/>
    </row>
    <row r="290" spans="1:15" ht="15">
      <c r="A290" s="513">
        <v>7</v>
      </c>
      <c r="B290" s="512" t="s">
        <v>792</v>
      </c>
      <c r="C290" s="465" t="s">
        <v>793</v>
      </c>
      <c r="D290" s="464" t="s">
        <v>344</v>
      </c>
      <c r="E290" s="466">
        <v>1</v>
      </c>
      <c r="F290" s="463"/>
      <c r="G290" s="463"/>
      <c r="H290" s="463"/>
      <c r="I290" s="463"/>
      <c r="J290" s="463"/>
      <c r="K290" s="463"/>
      <c r="L290" s="463"/>
      <c r="M290" s="463"/>
      <c r="N290" s="463"/>
      <c r="O290" s="475"/>
    </row>
    <row r="291" spans="1:15" ht="15">
      <c r="A291" s="514"/>
      <c r="B291" s="512"/>
      <c r="C291" s="465" t="s">
        <v>794</v>
      </c>
      <c r="D291" s="464" t="s">
        <v>344</v>
      </c>
      <c r="E291" s="466">
        <v>1</v>
      </c>
      <c r="F291" s="463"/>
      <c r="G291" s="463"/>
      <c r="H291" s="463"/>
      <c r="I291" s="463"/>
      <c r="J291" s="463"/>
      <c r="K291" s="463"/>
      <c r="L291" s="463"/>
      <c r="M291" s="463"/>
      <c r="N291" s="463"/>
      <c r="O291" s="475"/>
    </row>
    <row r="292" spans="1:15" ht="15">
      <c r="A292" s="514"/>
      <c r="B292" s="512"/>
      <c r="C292" s="465" t="s">
        <v>795</v>
      </c>
      <c r="D292" s="464" t="s">
        <v>344</v>
      </c>
      <c r="E292" s="466">
        <v>1</v>
      </c>
      <c r="F292" s="463"/>
      <c r="G292" s="463"/>
      <c r="H292" s="463"/>
      <c r="I292" s="463"/>
      <c r="J292" s="463"/>
      <c r="K292" s="463"/>
      <c r="L292" s="463"/>
      <c r="M292" s="463"/>
      <c r="N292" s="463"/>
      <c r="O292" s="475"/>
    </row>
    <row r="293" spans="1:15" ht="15">
      <c r="A293" s="514"/>
      <c r="B293" s="512"/>
      <c r="C293" s="465" t="s">
        <v>797</v>
      </c>
      <c r="D293" s="464" t="s">
        <v>344</v>
      </c>
      <c r="E293" s="466">
        <v>1</v>
      </c>
      <c r="F293" s="463"/>
      <c r="G293" s="463"/>
      <c r="H293" s="463"/>
      <c r="I293" s="463"/>
      <c r="J293" s="463"/>
      <c r="K293" s="463"/>
      <c r="L293" s="463"/>
      <c r="M293" s="463"/>
      <c r="N293" s="463"/>
      <c r="O293" s="475"/>
    </row>
    <row r="294" spans="1:15" ht="15">
      <c r="A294" s="514"/>
      <c r="B294" s="512"/>
      <c r="C294" s="465" t="s">
        <v>796</v>
      </c>
      <c r="D294" s="464" t="s">
        <v>344</v>
      </c>
      <c r="E294" s="466">
        <v>1</v>
      </c>
      <c r="F294" s="463"/>
      <c r="G294" s="463"/>
      <c r="H294" s="463"/>
      <c r="I294" s="463"/>
      <c r="J294" s="463"/>
      <c r="K294" s="463"/>
      <c r="L294" s="463"/>
      <c r="M294" s="463"/>
      <c r="N294" s="463"/>
      <c r="O294" s="475"/>
    </row>
    <row r="295" spans="1:15" ht="15">
      <c r="A295" s="514"/>
      <c r="B295" s="512"/>
      <c r="C295" s="465" t="s">
        <v>798</v>
      </c>
      <c r="D295" s="464" t="s">
        <v>344</v>
      </c>
      <c r="E295" s="466">
        <v>1</v>
      </c>
      <c r="F295" s="463"/>
      <c r="G295" s="463"/>
      <c r="H295" s="463"/>
      <c r="I295" s="463"/>
      <c r="J295" s="463"/>
      <c r="K295" s="463"/>
      <c r="L295" s="463"/>
      <c r="M295" s="463"/>
      <c r="N295" s="463"/>
      <c r="O295" s="475"/>
    </row>
    <row r="296" spans="1:15" ht="15">
      <c r="A296" s="514"/>
      <c r="B296" s="512"/>
      <c r="C296" s="465" t="s">
        <v>799</v>
      </c>
      <c r="D296" s="464" t="s">
        <v>344</v>
      </c>
      <c r="E296" s="466">
        <v>1</v>
      </c>
      <c r="F296" s="463"/>
      <c r="G296" s="463"/>
      <c r="H296" s="463"/>
      <c r="I296" s="463"/>
      <c r="J296" s="463"/>
      <c r="K296" s="463"/>
      <c r="L296" s="463"/>
      <c r="M296" s="463"/>
      <c r="N296" s="463"/>
      <c r="O296" s="475"/>
    </row>
    <row r="297" spans="1:15" ht="15">
      <c r="A297" s="514"/>
      <c r="B297" s="512"/>
      <c r="C297" s="465" t="s">
        <v>800</v>
      </c>
      <c r="D297" s="464" t="s">
        <v>344</v>
      </c>
      <c r="E297" s="466">
        <v>1</v>
      </c>
      <c r="F297" s="463"/>
      <c r="G297" s="463"/>
      <c r="H297" s="463"/>
      <c r="I297" s="463"/>
      <c r="J297" s="463"/>
      <c r="K297" s="463"/>
      <c r="L297" s="463"/>
      <c r="M297" s="463"/>
      <c r="N297" s="463"/>
      <c r="O297" s="475"/>
    </row>
    <row r="298" spans="1:15" ht="15">
      <c r="A298" s="514"/>
      <c r="B298" s="512"/>
      <c r="C298" s="465" t="s">
        <v>801</v>
      </c>
      <c r="D298" s="464" t="s">
        <v>344</v>
      </c>
      <c r="E298" s="466">
        <v>1</v>
      </c>
      <c r="F298" s="463"/>
      <c r="G298" s="463"/>
      <c r="H298" s="463"/>
      <c r="I298" s="463"/>
      <c r="J298" s="463"/>
      <c r="K298" s="463"/>
      <c r="L298" s="463"/>
      <c r="M298" s="463"/>
      <c r="N298" s="463"/>
      <c r="O298" s="475"/>
    </row>
    <row r="299" spans="1:15" ht="15">
      <c r="A299" s="514"/>
      <c r="B299" s="515"/>
      <c r="C299" s="489" t="s">
        <v>802</v>
      </c>
      <c r="D299" s="490" t="s">
        <v>344</v>
      </c>
      <c r="E299" s="491">
        <v>1</v>
      </c>
      <c r="F299" s="492"/>
      <c r="G299" s="492"/>
      <c r="H299" s="492"/>
      <c r="I299" s="492"/>
      <c r="J299" s="492"/>
      <c r="K299" s="492"/>
      <c r="L299" s="492"/>
      <c r="M299" s="492"/>
      <c r="N299" s="492"/>
      <c r="O299" s="493"/>
    </row>
    <row r="300" spans="1:15" s="480" customFormat="1" ht="15.75" thickBot="1">
      <c r="A300" s="520" t="s">
        <v>803</v>
      </c>
      <c r="B300" s="521"/>
      <c r="C300" s="521"/>
      <c r="D300" s="521"/>
      <c r="E300" s="521"/>
      <c r="F300" s="521"/>
      <c r="G300" s="521"/>
      <c r="H300" s="521"/>
      <c r="I300" s="521"/>
      <c r="J300" s="521"/>
      <c r="K300" s="521"/>
      <c r="L300" s="521"/>
      <c r="M300" s="521"/>
      <c r="N300" s="521"/>
      <c r="O300" s="522"/>
    </row>
    <row r="301" spans="1:15" s="480" customFormat="1" ht="15">
      <c r="A301" s="523" t="s">
        <v>713</v>
      </c>
      <c r="B301" s="525" t="s">
        <v>723</v>
      </c>
      <c r="C301" s="525"/>
      <c r="D301" s="525" t="s">
        <v>714</v>
      </c>
      <c r="E301" s="507" t="s">
        <v>715</v>
      </c>
      <c r="F301" s="509" t="s">
        <v>916</v>
      </c>
      <c r="G301" s="509"/>
      <c r="H301" s="509"/>
      <c r="I301" s="509"/>
      <c r="J301" s="509"/>
      <c r="K301" s="509"/>
      <c r="L301" s="509"/>
      <c r="M301" s="509"/>
      <c r="N301" s="509"/>
      <c r="O301" s="510"/>
    </row>
    <row r="302" spans="1:15" s="480" customFormat="1" ht="24.75" thickBot="1">
      <c r="A302" s="524"/>
      <c r="B302" s="481" t="s">
        <v>721</v>
      </c>
      <c r="C302" s="481" t="s">
        <v>722</v>
      </c>
      <c r="D302" s="526"/>
      <c r="E302" s="508"/>
      <c r="F302" s="468" t="s">
        <v>716</v>
      </c>
      <c r="G302" s="468" t="s">
        <v>712</v>
      </c>
      <c r="H302" s="481" t="s">
        <v>717</v>
      </c>
      <c r="I302" s="468" t="s">
        <v>718</v>
      </c>
      <c r="J302" s="468" t="s">
        <v>719</v>
      </c>
      <c r="K302" s="468"/>
      <c r="L302" s="468"/>
      <c r="M302" s="481"/>
      <c r="N302" s="468"/>
      <c r="O302" s="469"/>
    </row>
    <row r="303" spans="1:15" s="480" customFormat="1" ht="15">
      <c r="A303" s="519">
        <v>1</v>
      </c>
      <c r="B303" s="516" t="s">
        <v>724</v>
      </c>
      <c r="C303" s="472" t="s">
        <v>725</v>
      </c>
      <c r="D303" s="471" t="s">
        <v>344</v>
      </c>
      <c r="E303" s="471">
        <v>1</v>
      </c>
      <c r="F303" s="472"/>
      <c r="G303" s="472"/>
      <c r="H303" s="472"/>
      <c r="I303" s="472"/>
      <c r="J303" s="472"/>
      <c r="K303" s="472"/>
      <c r="L303" s="472"/>
      <c r="M303" s="472"/>
      <c r="N303" s="472"/>
      <c r="O303" s="473"/>
    </row>
    <row r="304" spans="1:15" s="480" customFormat="1" ht="15">
      <c r="A304" s="517"/>
      <c r="B304" s="512"/>
      <c r="C304" s="463" t="s">
        <v>726</v>
      </c>
      <c r="D304" s="464" t="s">
        <v>344</v>
      </c>
      <c r="E304" s="464">
        <v>1</v>
      </c>
      <c r="F304" s="463"/>
      <c r="G304" s="463"/>
      <c r="H304" s="463"/>
      <c r="I304" s="463"/>
      <c r="J304" s="463"/>
      <c r="K304" s="463"/>
      <c r="L304" s="463"/>
      <c r="M304" s="463"/>
      <c r="N304" s="463"/>
      <c r="O304" s="475"/>
    </row>
    <row r="305" spans="1:15" s="480" customFormat="1" ht="15">
      <c r="A305" s="517"/>
      <c r="B305" s="512"/>
      <c r="C305" s="463" t="s">
        <v>727</v>
      </c>
      <c r="D305" s="464" t="s">
        <v>344</v>
      </c>
      <c r="E305" s="464">
        <v>1</v>
      </c>
      <c r="F305" s="463"/>
      <c r="G305" s="463"/>
      <c r="H305" s="463"/>
      <c r="I305" s="463"/>
      <c r="J305" s="463"/>
      <c r="K305" s="463"/>
      <c r="L305" s="463"/>
      <c r="M305" s="463"/>
      <c r="N305" s="463"/>
      <c r="O305" s="475"/>
    </row>
    <row r="306" spans="1:15" s="480" customFormat="1" ht="15">
      <c r="A306" s="517"/>
      <c r="B306" s="512"/>
      <c r="C306" s="465" t="s">
        <v>728</v>
      </c>
      <c r="D306" s="464" t="s">
        <v>344</v>
      </c>
      <c r="E306" s="466">
        <v>1</v>
      </c>
      <c r="F306" s="465"/>
      <c r="G306" s="463"/>
      <c r="H306" s="463"/>
      <c r="I306" s="463"/>
      <c r="J306" s="463"/>
      <c r="K306" s="463"/>
      <c r="L306" s="463"/>
      <c r="M306" s="463"/>
      <c r="N306" s="463"/>
      <c r="O306" s="475"/>
    </row>
    <row r="307" spans="1:15" s="480" customFormat="1" ht="15">
      <c r="A307" s="517"/>
      <c r="B307" s="512"/>
      <c r="C307" s="465" t="s">
        <v>729</v>
      </c>
      <c r="D307" s="464" t="s">
        <v>344</v>
      </c>
      <c r="E307" s="466">
        <v>1</v>
      </c>
      <c r="F307" s="463"/>
      <c r="G307" s="463"/>
      <c r="H307" s="463"/>
      <c r="I307" s="463"/>
      <c r="J307" s="463"/>
      <c r="K307" s="463"/>
      <c r="L307" s="463"/>
      <c r="M307" s="463"/>
      <c r="N307" s="463"/>
      <c r="O307" s="475"/>
    </row>
    <row r="308" spans="1:15" s="480" customFormat="1" ht="15">
      <c r="A308" s="517"/>
      <c r="B308" s="512"/>
      <c r="C308" s="465" t="s">
        <v>732</v>
      </c>
      <c r="D308" s="464" t="s">
        <v>344</v>
      </c>
      <c r="E308" s="466">
        <v>1</v>
      </c>
      <c r="F308" s="463"/>
      <c r="G308" s="463"/>
      <c r="H308" s="463"/>
      <c r="I308" s="463"/>
      <c r="J308" s="463"/>
      <c r="K308" s="463"/>
      <c r="L308" s="463"/>
      <c r="M308" s="463"/>
      <c r="N308" s="463"/>
      <c r="O308" s="475"/>
    </row>
    <row r="309" spans="1:15" s="480" customFormat="1" ht="15">
      <c r="A309" s="517"/>
      <c r="B309" s="512"/>
      <c r="C309" s="465" t="s">
        <v>733</v>
      </c>
      <c r="D309" s="464" t="s">
        <v>344</v>
      </c>
      <c r="E309" s="466">
        <v>1</v>
      </c>
      <c r="F309" s="463"/>
      <c r="G309" s="463"/>
      <c r="H309" s="463"/>
      <c r="I309" s="463"/>
      <c r="J309" s="463"/>
      <c r="K309" s="463"/>
      <c r="L309" s="463"/>
      <c r="M309" s="463"/>
      <c r="N309" s="463"/>
      <c r="O309" s="475"/>
    </row>
    <row r="310" spans="1:15" s="480" customFormat="1" ht="15">
      <c r="A310" s="517"/>
      <c r="B310" s="512"/>
      <c r="C310" s="465" t="s">
        <v>730</v>
      </c>
      <c r="D310" s="464" t="s">
        <v>344</v>
      </c>
      <c r="E310" s="466">
        <v>1</v>
      </c>
      <c r="F310" s="463"/>
      <c r="G310" s="463"/>
      <c r="H310" s="463"/>
      <c r="I310" s="463"/>
      <c r="J310" s="463"/>
      <c r="K310" s="463"/>
      <c r="L310" s="463"/>
      <c r="M310" s="463"/>
      <c r="N310" s="463"/>
      <c r="O310" s="475"/>
    </row>
    <row r="311" spans="1:15" s="480" customFormat="1" ht="15">
      <c r="A311" s="517">
        <v>2</v>
      </c>
      <c r="B311" s="512" t="s">
        <v>738</v>
      </c>
      <c r="C311" s="465" t="s">
        <v>731</v>
      </c>
      <c r="D311" s="464" t="s">
        <v>344</v>
      </c>
      <c r="E311" s="466">
        <v>1</v>
      </c>
      <c r="F311" s="463"/>
      <c r="G311" s="463"/>
      <c r="H311" s="463"/>
      <c r="I311" s="463"/>
      <c r="J311" s="463"/>
      <c r="K311" s="463"/>
      <c r="L311" s="463"/>
      <c r="M311" s="463"/>
      <c r="N311" s="463"/>
      <c r="O311" s="475"/>
    </row>
    <row r="312" spans="1:15" s="480" customFormat="1" ht="15">
      <c r="A312" s="517"/>
      <c r="B312" s="512"/>
      <c r="C312" s="465" t="s">
        <v>734</v>
      </c>
      <c r="D312" s="464" t="s">
        <v>344</v>
      </c>
      <c r="E312" s="466">
        <v>1</v>
      </c>
      <c r="F312" s="463"/>
      <c r="G312" s="463"/>
      <c r="H312" s="463"/>
      <c r="I312" s="463"/>
      <c r="J312" s="463"/>
      <c r="K312" s="463"/>
      <c r="L312" s="463"/>
      <c r="M312" s="463"/>
      <c r="N312" s="463"/>
      <c r="O312" s="475"/>
    </row>
    <row r="313" spans="1:15" s="480" customFormat="1" ht="15">
      <c r="A313" s="517"/>
      <c r="B313" s="512"/>
      <c r="C313" s="465" t="s">
        <v>735</v>
      </c>
      <c r="D313" s="464" t="s">
        <v>344</v>
      </c>
      <c r="E313" s="466">
        <v>1</v>
      </c>
      <c r="F313" s="463"/>
      <c r="G313" s="463"/>
      <c r="H313" s="463"/>
      <c r="I313" s="463"/>
      <c r="J313" s="463"/>
      <c r="K313" s="463"/>
      <c r="L313" s="463"/>
      <c r="M313" s="463"/>
      <c r="N313" s="463"/>
      <c r="O313" s="475"/>
    </row>
    <row r="314" spans="1:15" s="480" customFormat="1" ht="15">
      <c r="A314" s="517"/>
      <c r="B314" s="512"/>
      <c r="C314" s="465" t="s">
        <v>736</v>
      </c>
      <c r="D314" s="464" t="s">
        <v>344</v>
      </c>
      <c r="E314" s="466">
        <v>1</v>
      </c>
      <c r="F314" s="463"/>
      <c r="G314" s="463"/>
      <c r="H314" s="463"/>
      <c r="I314" s="463"/>
      <c r="J314" s="463"/>
      <c r="K314" s="463"/>
      <c r="L314" s="463"/>
      <c r="M314" s="463"/>
      <c r="N314" s="463"/>
      <c r="O314" s="475"/>
    </row>
    <row r="315" spans="1:15" s="480" customFormat="1" ht="15">
      <c r="A315" s="517"/>
      <c r="B315" s="512"/>
      <c r="C315" s="465" t="s">
        <v>739</v>
      </c>
      <c r="D315" s="464" t="s">
        <v>344</v>
      </c>
      <c r="E315" s="466">
        <v>1</v>
      </c>
      <c r="F315" s="463"/>
      <c r="G315" s="463"/>
      <c r="H315" s="463"/>
      <c r="I315" s="463"/>
      <c r="J315" s="463"/>
      <c r="K315" s="463"/>
      <c r="L315" s="463"/>
      <c r="M315" s="463"/>
      <c r="N315" s="463"/>
      <c r="O315" s="475"/>
    </row>
    <row r="316" spans="1:15" s="480" customFormat="1" ht="15">
      <c r="A316" s="517"/>
      <c r="B316" s="512"/>
      <c r="C316" s="465" t="s">
        <v>737</v>
      </c>
      <c r="D316" s="464" t="s">
        <v>344</v>
      </c>
      <c r="E316" s="466">
        <v>1</v>
      </c>
      <c r="F316" s="463"/>
      <c r="G316" s="463"/>
      <c r="H316" s="463"/>
      <c r="I316" s="463"/>
      <c r="J316" s="463"/>
      <c r="K316" s="463"/>
      <c r="L316" s="463"/>
      <c r="M316" s="463"/>
      <c r="N316" s="463"/>
      <c r="O316" s="475"/>
    </row>
    <row r="317" spans="1:15" s="480" customFormat="1" ht="15">
      <c r="A317" s="517"/>
      <c r="B317" s="512"/>
      <c r="C317" s="465" t="s">
        <v>740</v>
      </c>
      <c r="D317" s="464" t="s">
        <v>344</v>
      </c>
      <c r="E317" s="466">
        <v>1</v>
      </c>
      <c r="F317" s="463"/>
      <c r="G317" s="463"/>
      <c r="H317" s="463"/>
      <c r="I317" s="463"/>
      <c r="J317" s="463"/>
      <c r="K317" s="463"/>
      <c r="L317" s="463"/>
      <c r="M317" s="463"/>
      <c r="N317" s="463"/>
      <c r="O317" s="475"/>
    </row>
    <row r="318" spans="1:15" s="480" customFormat="1" ht="15">
      <c r="A318" s="517"/>
      <c r="B318" s="512"/>
      <c r="C318" s="465" t="s">
        <v>741</v>
      </c>
      <c r="D318" s="464" t="s">
        <v>344</v>
      </c>
      <c r="E318" s="466">
        <v>1</v>
      </c>
      <c r="F318" s="463"/>
      <c r="G318" s="463"/>
      <c r="H318" s="463"/>
      <c r="I318" s="463"/>
      <c r="J318" s="463"/>
      <c r="K318" s="463"/>
      <c r="L318" s="463"/>
      <c r="M318" s="463"/>
      <c r="N318" s="463"/>
      <c r="O318" s="475"/>
    </row>
    <row r="319" spans="1:15" s="480" customFormat="1" ht="15">
      <c r="A319" s="517">
        <v>3</v>
      </c>
      <c r="B319" s="518" t="s">
        <v>743</v>
      </c>
      <c r="C319" s="465" t="s">
        <v>742</v>
      </c>
      <c r="D319" s="464" t="s">
        <v>344</v>
      </c>
      <c r="E319" s="466">
        <v>1</v>
      </c>
      <c r="F319" s="463"/>
      <c r="G319" s="463"/>
      <c r="H319" s="463"/>
      <c r="I319" s="463"/>
      <c r="J319" s="463"/>
      <c r="K319" s="463"/>
      <c r="L319" s="463"/>
      <c r="M319" s="463"/>
      <c r="N319" s="463"/>
      <c r="O319" s="475"/>
    </row>
    <row r="320" spans="1:15" s="480" customFormat="1" ht="15">
      <c r="A320" s="517"/>
      <c r="B320" s="518"/>
      <c r="C320" s="465" t="s">
        <v>775</v>
      </c>
      <c r="D320" s="464" t="s">
        <v>344</v>
      </c>
      <c r="E320" s="466">
        <v>1</v>
      </c>
      <c r="F320" s="463"/>
      <c r="G320" s="463"/>
      <c r="H320" s="463"/>
      <c r="I320" s="463"/>
      <c r="J320" s="463"/>
      <c r="K320" s="463"/>
      <c r="L320" s="463"/>
      <c r="M320" s="463"/>
      <c r="N320" s="463"/>
      <c r="O320" s="475"/>
    </row>
    <row r="321" spans="1:15" s="480" customFormat="1" ht="15">
      <c r="A321" s="517"/>
      <c r="B321" s="518"/>
      <c r="C321" s="465" t="s">
        <v>744</v>
      </c>
      <c r="D321" s="464" t="s">
        <v>344</v>
      </c>
      <c r="E321" s="466">
        <v>1</v>
      </c>
      <c r="F321" s="463"/>
      <c r="G321" s="463"/>
      <c r="H321" s="463"/>
      <c r="I321" s="463"/>
      <c r="J321" s="463"/>
      <c r="K321" s="463"/>
      <c r="L321" s="463"/>
      <c r="M321" s="463"/>
      <c r="N321" s="463"/>
      <c r="O321" s="475"/>
    </row>
    <row r="322" spans="1:15" s="480" customFormat="1" ht="15">
      <c r="A322" s="517"/>
      <c r="B322" s="518"/>
      <c r="C322" s="465" t="s">
        <v>776</v>
      </c>
      <c r="D322" s="464" t="s">
        <v>344</v>
      </c>
      <c r="E322" s="466">
        <v>1</v>
      </c>
      <c r="F322" s="463"/>
      <c r="G322" s="463"/>
      <c r="H322" s="463"/>
      <c r="I322" s="463"/>
      <c r="J322" s="463"/>
      <c r="K322" s="463"/>
      <c r="L322" s="463"/>
      <c r="M322" s="463"/>
      <c r="N322" s="463"/>
      <c r="O322" s="475"/>
    </row>
    <row r="323" spans="1:15" s="480" customFormat="1" ht="15">
      <c r="A323" s="511">
        <v>4</v>
      </c>
      <c r="B323" s="512" t="s">
        <v>757</v>
      </c>
      <c r="C323" s="465" t="s">
        <v>745</v>
      </c>
      <c r="D323" s="464" t="s">
        <v>344</v>
      </c>
      <c r="E323" s="466">
        <v>1</v>
      </c>
      <c r="F323" s="463"/>
      <c r="G323" s="463"/>
      <c r="H323" s="463"/>
      <c r="I323" s="463"/>
      <c r="J323" s="463"/>
      <c r="K323" s="463"/>
      <c r="L323" s="463"/>
      <c r="M323" s="463"/>
      <c r="N323" s="463"/>
      <c r="O323" s="475"/>
    </row>
    <row r="324" spans="1:15" s="480" customFormat="1" ht="15">
      <c r="A324" s="511"/>
      <c r="B324" s="512"/>
      <c r="C324" s="465" t="s">
        <v>747</v>
      </c>
      <c r="D324" s="464" t="s">
        <v>344</v>
      </c>
      <c r="E324" s="466">
        <v>1</v>
      </c>
      <c r="F324" s="463"/>
      <c r="G324" s="463"/>
      <c r="H324" s="463"/>
      <c r="I324" s="463"/>
      <c r="J324" s="463"/>
      <c r="K324" s="463"/>
      <c r="L324" s="463"/>
      <c r="M324" s="463"/>
      <c r="N324" s="463"/>
      <c r="O324" s="475"/>
    </row>
    <row r="325" spans="1:15" s="480" customFormat="1" ht="15">
      <c r="A325" s="511"/>
      <c r="B325" s="512"/>
      <c r="C325" s="465" t="s">
        <v>746</v>
      </c>
      <c r="D325" s="464" t="s">
        <v>344</v>
      </c>
      <c r="E325" s="466">
        <v>1</v>
      </c>
      <c r="F325" s="463"/>
      <c r="G325" s="463"/>
      <c r="H325" s="463"/>
      <c r="I325" s="463"/>
      <c r="J325" s="463"/>
      <c r="K325" s="463"/>
      <c r="L325" s="463"/>
      <c r="M325" s="463"/>
      <c r="N325" s="463"/>
      <c r="O325" s="475"/>
    </row>
    <row r="326" spans="1:15" s="480" customFormat="1" ht="15">
      <c r="A326" s="511"/>
      <c r="B326" s="512"/>
      <c r="C326" s="465" t="s">
        <v>748</v>
      </c>
      <c r="D326" s="464" t="s">
        <v>344</v>
      </c>
      <c r="E326" s="466">
        <v>1</v>
      </c>
      <c r="F326" s="463"/>
      <c r="G326" s="463"/>
      <c r="H326" s="463"/>
      <c r="I326" s="463"/>
      <c r="J326" s="463"/>
      <c r="K326" s="463"/>
      <c r="L326" s="463"/>
      <c r="M326" s="463"/>
      <c r="N326" s="463"/>
      <c r="O326" s="475"/>
    </row>
    <row r="327" spans="1:15" s="480" customFormat="1" ht="15">
      <c r="A327" s="511"/>
      <c r="B327" s="512"/>
      <c r="C327" s="465" t="s">
        <v>749</v>
      </c>
      <c r="D327" s="464" t="s">
        <v>750</v>
      </c>
      <c r="E327" s="466">
        <v>1</v>
      </c>
      <c r="F327" s="463"/>
      <c r="G327" s="463"/>
      <c r="H327" s="463"/>
      <c r="I327" s="463"/>
      <c r="J327" s="463"/>
      <c r="K327" s="463"/>
      <c r="L327" s="463"/>
      <c r="M327" s="463"/>
      <c r="N327" s="463"/>
      <c r="O327" s="475"/>
    </row>
    <row r="328" spans="1:15" s="480" customFormat="1" ht="15">
      <c r="A328" s="511"/>
      <c r="B328" s="512"/>
      <c r="C328" s="465" t="s">
        <v>751</v>
      </c>
      <c r="D328" s="464" t="s">
        <v>344</v>
      </c>
      <c r="E328" s="466">
        <v>1</v>
      </c>
      <c r="F328" s="463"/>
      <c r="G328" s="463"/>
      <c r="H328" s="463"/>
      <c r="I328" s="463"/>
      <c r="J328" s="463"/>
      <c r="K328" s="463"/>
      <c r="L328" s="463"/>
      <c r="M328" s="463"/>
      <c r="N328" s="463"/>
      <c r="O328" s="475"/>
    </row>
    <row r="329" spans="1:15" s="480" customFormat="1" ht="15">
      <c r="A329" s="511"/>
      <c r="B329" s="512"/>
      <c r="C329" s="465" t="s">
        <v>752</v>
      </c>
      <c r="D329" s="464" t="s">
        <v>344</v>
      </c>
      <c r="E329" s="466">
        <v>1</v>
      </c>
      <c r="F329" s="463"/>
      <c r="G329" s="463"/>
      <c r="H329" s="463"/>
      <c r="I329" s="463"/>
      <c r="J329" s="463"/>
      <c r="K329" s="463"/>
      <c r="L329" s="463"/>
      <c r="M329" s="463"/>
      <c r="N329" s="463"/>
      <c r="O329" s="475"/>
    </row>
    <row r="330" spans="1:15" s="480" customFormat="1" ht="15">
      <c r="A330" s="511"/>
      <c r="B330" s="512"/>
      <c r="C330" s="465" t="s">
        <v>753</v>
      </c>
      <c r="D330" s="464" t="s">
        <v>750</v>
      </c>
      <c r="E330" s="466">
        <v>1</v>
      </c>
      <c r="F330" s="463"/>
      <c r="G330" s="463"/>
      <c r="H330" s="463"/>
      <c r="I330" s="463"/>
      <c r="J330" s="463"/>
      <c r="K330" s="463"/>
      <c r="L330" s="463"/>
      <c r="M330" s="463"/>
      <c r="N330" s="463"/>
      <c r="O330" s="475"/>
    </row>
    <row r="331" spans="1:15" s="480" customFormat="1" ht="15">
      <c r="A331" s="511"/>
      <c r="B331" s="512"/>
      <c r="C331" s="465" t="s">
        <v>756</v>
      </c>
      <c r="D331" s="464" t="s">
        <v>344</v>
      </c>
      <c r="E331" s="466">
        <v>1</v>
      </c>
      <c r="F331" s="463"/>
      <c r="G331" s="463"/>
      <c r="H331" s="463"/>
      <c r="I331" s="463"/>
      <c r="J331" s="463"/>
      <c r="K331" s="463"/>
      <c r="L331" s="463"/>
      <c r="M331" s="463"/>
      <c r="N331" s="463"/>
      <c r="O331" s="475"/>
    </row>
    <row r="332" spans="1:15" s="480" customFormat="1" ht="15">
      <c r="A332" s="511"/>
      <c r="B332" s="512"/>
      <c r="C332" s="465" t="s">
        <v>754</v>
      </c>
      <c r="D332" s="464" t="s">
        <v>344</v>
      </c>
      <c r="E332" s="466">
        <v>1</v>
      </c>
      <c r="F332" s="463"/>
      <c r="G332" s="463"/>
      <c r="H332" s="463"/>
      <c r="I332" s="463"/>
      <c r="J332" s="463"/>
      <c r="K332" s="463"/>
      <c r="L332" s="463"/>
      <c r="M332" s="463"/>
      <c r="N332" s="463"/>
      <c r="O332" s="475"/>
    </row>
    <row r="333" spans="1:15" s="480" customFormat="1" ht="15">
      <c r="A333" s="511"/>
      <c r="B333" s="512"/>
      <c r="C333" s="465" t="s">
        <v>755</v>
      </c>
      <c r="D333" s="464" t="s">
        <v>344</v>
      </c>
      <c r="E333" s="466">
        <v>1</v>
      </c>
      <c r="F333" s="463"/>
      <c r="G333" s="463"/>
      <c r="H333" s="463"/>
      <c r="I333" s="463"/>
      <c r="J333" s="463"/>
      <c r="K333" s="463"/>
      <c r="L333" s="463"/>
      <c r="M333" s="463"/>
      <c r="N333" s="463"/>
      <c r="O333" s="475"/>
    </row>
    <row r="334" spans="1:15" s="480" customFormat="1" ht="15">
      <c r="A334" s="511"/>
      <c r="B334" s="512"/>
      <c r="C334" s="465" t="s">
        <v>774</v>
      </c>
      <c r="D334" s="464" t="s">
        <v>344</v>
      </c>
      <c r="E334" s="466">
        <v>1</v>
      </c>
      <c r="F334" s="463"/>
      <c r="G334" s="463"/>
      <c r="H334" s="463"/>
      <c r="I334" s="463"/>
      <c r="J334" s="463"/>
      <c r="K334" s="463"/>
      <c r="L334" s="463"/>
      <c r="M334" s="463"/>
      <c r="N334" s="463"/>
      <c r="O334" s="475"/>
    </row>
    <row r="335" spans="1:15" s="480" customFormat="1" ht="15">
      <c r="A335" s="511">
        <v>5</v>
      </c>
      <c r="B335" s="512" t="s">
        <v>759</v>
      </c>
      <c r="C335" s="465" t="s">
        <v>758</v>
      </c>
      <c r="D335" s="464" t="s">
        <v>344</v>
      </c>
      <c r="E335" s="466">
        <v>1</v>
      </c>
      <c r="F335" s="463"/>
      <c r="G335" s="463"/>
      <c r="H335" s="463"/>
      <c r="I335" s="463"/>
      <c r="J335" s="463"/>
      <c r="K335" s="463"/>
      <c r="L335" s="463"/>
      <c r="M335" s="463"/>
      <c r="N335" s="463"/>
      <c r="O335" s="475"/>
    </row>
    <row r="336" spans="1:15" s="480" customFormat="1" ht="15">
      <c r="A336" s="511"/>
      <c r="B336" s="512"/>
      <c r="C336" s="465" t="s">
        <v>760</v>
      </c>
      <c r="D336" s="464" t="s">
        <v>344</v>
      </c>
      <c r="E336" s="466">
        <v>1</v>
      </c>
      <c r="F336" s="463"/>
      <c r="G336" s="463"/>
      <c r="H336" s="463"/>
      <c r="I336" s="463"/>
      <c r="J336" s="463"/>
      <c r="K336" s="463"/>
      <c r="L336" s="463"/>
      <c r="M336" s="463"/>
      <c r="N336" s="463"/>
      <c r="O336" s="475"/>
    </row>
    <row r="337" spans="1:15" s="480" customFormat="1" ht="15">
      <c r="A337" s="511"/>
      <c r="B337" s="512"/>
      <c r="C337" s="465" t="s">
        <v>761</v>
      </c>
      <c r="D337" s="464" t="s">
        <v>344</v>
      </c>
      <c r="E337" s="466">
        <v>1</v>
      </c>
      <c r="F337" s="463"/>
      <c r="G337" s="463"/>
      <c r="H337" s="463"/>
      <c r="I337" s="463"/>
      <c r="J337" s="463"/>
      <c r="K337" s="463"/>
      <c r="L337" s="463"/>
      <c r="M337" s="463"/>
      <c r="N337" s="463"/>
      <c r="O337" s="475"/>
    </row>
    <row r="338" spans="1:15" s="480" customFormat="1" ht="15">
      <c r="A338" s="511"/>
      <c r="B338" s="512"/>
      <c r="C338" s="465" t="s">
        <v>762</v>
      </c>
      <c r="D338" s="464" t="s">
        <v>344</v>
      </c>
      <c r="E338" s="466">
        <v>1</v>
      </c>
      <c r="F338" s="463"/>
      <c r="G338" s="463"/>
      <c r="H338" s="463"/>
      <c r="I338" s="463"/>
      <c r="J338" s="463"/>
      <c r="K338" s="463"/>
      <c r="L338" s="463"/>
      <c r="M338" s="463"/>
      <c r="N338" s="463"/>
      <c r="O338" s="475"/>
    </row>
    <row r="339" spans="1:15" s="480" customFormat="1" ht="15">
      <c r="A339" s="511"/>
      <c r="B339" s="512"/>
      <c r="C339" s="465" t="s">
        <v>763</v>
      </c>
      <c r="D339" s="464" t="s">
        <v>344</v>
      </c>
      <c r="E339" s="466">
        <v>1</v>
      </c>
      <c r="F339" s="463"/>
      <c r="G339" s="463"/>
      <c r="H339" s="463"/>
      <c r="I339" s="463"/>
      <c r="J339" s="463"/>
      <c r="K339" s="463"/>
      <c r="L339" s="463"/>
      <c r="M339" s="463"/>
      <c r="N339" s="463"/>
      <c r="O339" s="475"/>
    </row>
    <row r="340" spans="1:15" s="480" customFormat="1" ht="15">
      <c r="A340" s="511"/>
      <c r="B340" s="512"/>
      <c r="C340" s="465" t="s">
        <v>764</v>
      </c>
      <c r="D340" s="464" t="s">
        <v>344</v>
      </c>
      <c r="E340" s="466">
        <v>1</v>
      </c>
      <c r="F340" s="463"/>
      <c r="G340" s="463"/>
      <c r="H340" s="463"/>
      <c r="I340" s="463"/>
      <c r="J340" s="463"/>
      <c r="K340" s="463"/>
      <c r="L340" s="463"/>
      <c r="M340" s="463"/>
      <c r="N340" s="463"/>
      <c r="O340" s="475"/>
    </row>
    <row r="341" spans="1:15" s="480" customFormat="1" ht="15">
      <c r="A341" s="511"/>
      <c r="B341" s="512"/>
      <c r="C341" s="465" t="s">
        <v>765</v>
      </c>
      <c r="D341" s="464" t="s">
        <v>750</v>
      </c>
      <c r="E341" s="466">
        <v>1</v>
      </c>
      <c r="F341" s="463"/>
      <c r="G341" s="463"/>
      <c r="H341" s="463"/>
      <c r="I341" s="463"/>
      <c r="J341" s="463"/>
      <c r="K341" s="463"/>
      <c r="L341" s="463"/>
      <c r="M341" s="463"/>
      <c r="N341" s="463"/>
      <c r="O341" s="475"/>
    </row>
    <row r="342" spans="1:15" s="480" customFormat="1" ht="15">
      <c r="A342" s="511"/>
      <c r="B342" s="512"/>
      <c r="C342" s="465" t="s">
        <v>766</v>
      </c>
      <c r="D342" s="464" t="s">
        <v>344</v>
      </c>
      <c r="E342" s="466">
        <v>1</v>
      </c>
      <c r="F342" s="463"/>
      <c r="G342" s="463"/>
      <c r="H342" s="463"/>
      <c r="I342" s="463"/>
      <c r="J342" s="463"/>
      <c r="K342" s="463"/>
      <c r="L342" s="463"/>
      <c r="M342" s="463"/>
      <c r="N342" s="463"/>
      <c r="O342" s="475"/>
    </row>
    <row r="343" spans="1:15" s="480" customFormat="1" ht="15">
      <c r="A343" s="511"/>
      <c r="B343" s="512"/>
      <c r="C343" s="465" t="s">
        <v>767</v>
      </c>
      <c r="D343" s="464" t="s">
        <v>344</v>
      </c>
      <c r="E343" s="466">
        <v>1</v>
      </c>
      <c r="F343" s="463"/>
      <c r="G343" s="463"/>
      <c r="H343" s="463"/>
      <c r="I343" s="463"/>
      <c r="J343" s="463"/>
      <c r="K343" s="463"/>
      <c r="L343" s="463"/>
      <c r="M343" s="463"/>
      <c r="N343" s="463"/>
      <c r="O343" s="475"/>
    </row>
    <row r="344" spans="1:15" s="480" customFormat="1" ht="15">
      <c r="A344" s="511"/>
      <c r="B344" s="512"/>
      <c r="C344" s="465" t="s">
        <v>768</v>
      </c>
      <c r="D344" s="464" t="s">
        <v>344</v>
      </c>
      <c r="E344" s="466">
        <v>1</v>
      </c>
      <c r="F344" s="463"/>
      <c r="G344" s="463"/>
      <c r="H344" s="463"/>
      <c r="I344" s="463"/>
      <c r="J344" s="463"/>
      <c r="K344" s="463"/>
      <c r="L344" s="463"/>
      <c r="M344" s="463"/>
      <c r="N344" s="463"/>
      <c r="O344" s="475"/>
    </row>
    <row r="345" spans="1:15" s="480" customFormat="1" ht="15">
      <c r="A345" s="511"/>
      <c r="B345" s="512"/>
      <c r="C345" s="465" t="s">
        <v>769</v>
      </c>
      <c r="D345" s="464" t="s">
        <v>344</v>
      </c>
      <c r="E345" s="466">
        <v>1</v>
      </c>
      <c r="F345" s="463"/>
      <c r="G345" s="463"/>
      <c r="H345" s="463"/>
      <c r="I345" s="463"/>
      <c r="J345" s="463"/>
      <c r="K345" s="463"/>
      <c r="L345" s="463"/>
      <c r="M345" s="463"/>
      <c r="N345" s="463"/>
      <c r="O345" s="475"/>
    </row>
    <row r="346" spans="1:15" s="480" customFormat="1" ht="15">
      <c r="A346" s="511"/>
      <c r="B346" s="512"/>
      <c r="C346" s="465" t="s">
        <v>770</v>
      </c>
      <c r="D346" s="464" t="s">
        <v>344</v>
      </c>
      <c r="E346" s="466">
        <v>1</v>
      </c>
      <c r="F346" s="463"/>
      <c r="G346" s="463"/>
      <c r="H346" s="463"/>
      <c r="I346" s="463"/>
      <c r="J346" s="463"/>
      <c r="K346" s="463"/>
      <c r="L346" s="463"/>
      <c r="M346" s="463"/>
      <c r="N346" s="463"/>
      <c r="O346" s="475"/>
    </row>
    <row r="347" spans="1:15" s="480" customFormat="1" ht="15">
      <c r="A347" s="511"/>
      <c r="B347" s="512"/>
      <c r="C347" s="467" t="s">
        <v>782</v>
      </c>
      <c r="D347" s="464" t="s">
        <v>344</v>
      </c>
      <c r="E347" s="466">
        <v>1</v>
      </c>
      <c r="F347" s="463"/>
      <c r="G347" s="463"/>
      <c r="H347" s="463"/>
      <c r="I347" s="463"/>
      <c r="J347" s="463"/>
      <c r="K347" s="463"/>
      <c r="L347" s="463"/>
      <c r="M347" s="463"/>
      <c r="N347" s="463"/>
      <c r="O347" s="475"/>
    </row>
    <row r="348" spans="1:15" s="480" customFormat="1" ht="15">
      <c r="A348" s="511"/>
      <c r="B348" s="512"/>
      <c r="C348" s="465" t="s">
        <v>771</v>
      </c>
      <c r="D348" s="464" t="s">
        <v>344</v>
      </c>
      <c r="E348" s="466">
        <v>1</v>
      </c>
      <c r="F348" s="463"/>
      <c r="G348" s="463"/>
      <c r="H348" s="463"/>
      <c r="I348" s="463"/>
      <c r="J348" s="463"/>
      <c r="K348" s="463"/>
      <c r="L348" s="463"/>
      <c r="M348" s="463"/>
      <c r="N348" s="463"/>
      <c r="O348" s="475"/>
    </row>
    <row r="349" spans="1:15" s="480" customFormat="1" ht="15">
      <c r="A349" s="511">
        <v>6</v>
      </c>
      <c r="B349" s="512" t="s">
        <v>773</v>
      </c>
      <c r="C349" s="465" t="s">
        <v>772</v>
      </c>
      <c r="D349" s="464" t="s">
        <v>344</v>
      </c>
      <c r="E349" s="466">
        <v>1</v>
      </c>
      <c r="F349" s="463"/>
      <c r="G349" s="463"/>
      <c r="H349" s="463"/>
      <c r="I349" s="463"/>
      <c r="J349" s="463"/>
      <c r="K349" s="463"/>
      <c r="L349" s="463"/>
      <c r="M349" s="463"/>
      <c r="N349" s="463"/>
      <c r="O349" s="475"/>
    </row>
    <row r="350" spans="1:15" s="480" customFormat="1" ht="15">
      <c r="A350" s="511"/>
      <c r="B350" s="512"/>
      <c r="C350" s="465" t="s">
        <v>777</v>
      </c>
      <c r="D350" s="464" t="s">
        <v>344</v>
      </c>
      <c r="E350" s="466">
        <v>1</v>
      </c>
      <c r="F350" s="463"/>
      <c r="G350" s="463"/>
      <c r="H350" s="463"/>
      <c r="I350" s="463"/>
      <c r="J350" s="463"/>
      <c r="K350" s="463"/>
      <c r="L350" s="463"/>
      <c r="M350" s="463"/>
      <c r="N350" s="463"/>
      <c r="O350" s="475"/>
    </row>
    <row r="351" spans="1:15" s="480" customFormat="1" ht="15">
      <c r="A351" s="511"/>
      <c r="B351" s="512"/>
      <c r="C351" s="465" t="s">
        <v>778</v>
      </c>
      <c r="D351" s="464" t="s">
        <v>344</v>
      </c>
      <c r="E351" s="466">
        <v>1</v>
      </c>
      <c r="F351" s="463"/>
      <c r="G351" s="463"/>
      <c r="H351" s="463"/>
      <c r="I351" s="463"/>
      <c r="J351" s="463"/>
      <c r="K351" s="463"/>
      <c r="L351" s="463"/>
      <c r="M351" s="463"/>
      <c r="N351" s="463"/>
      <c r="O351" s="475"/>
    </row>
    <row r="352" spans="1:15" s="480" customFormat="1" ht="15">
      <c r="A352" s="511"/>
      <c r="B352" s="512"/>
      <c r="C352" s="465" t="s">
        <v>779</v>
      </c>
      <c r="D352" s="464" t="s">
        <v>344</v>
      </c>
      <c r="E352" s="466">
        <v>1</v>
      </c>
      <c r="F352" s="463"/>
      <c r="G352" s="463"/>
      <c r="H352" s="463"/>
      <c r="I352" s="463"/>
      <c r="J352" s="463"/>
      <c r="K352" s="463"/>
      <c r="L352" s="463"/>
      <c r="M352" s="463"/>
      <c r="N352" s="463"/>
      <c r="O352" s="475"/>
    </row>
    <row r="353" spans="1:15" s="480" customFormat="1" ht="15">
      <c r="A353" s="511"/>
      <c r="B353" s="512"/>
      <c r="C353" s="465" t="s">
        <v>780</v>
      </c>
      <c r="D353" s="464" t="s">
        <v>344</v>
      </c>
      <c r="E353" s="466">
        <v>1</v>
      </c>
      <c r="F353" s="463"/>
      <c r="G353" s="463"/>
      <c r="H353" s="463"/>
      <c r="I353" s="463"/>
      <c r="J353" s="463"/>
      <c r="K353" s="463"/>
      <c r="L353" s="463"/>
      <c r="M353" s="463"/>
      <c r="N353" s="463"/>
      <c r="O353" s="475"/>
    </row>
    <row r="354" spans="1:15" s="480" customFormat="1" ht="15">
      <c r="A354" s="511"/>
      <c r="B354" s="512"/>
      <c r="C354" s="465" t="s">
        <v>781</v>
      </c>
      <c r="D354" s="464" t="s">
        <v>344</v>
      </c>
      <c r="E354" s="466">
        <v>1</v>
      </c>
      <c r="F354" s="463"/>
      <c r="G354" s="463"/>
      <c r="H354" s="463"/>
      <c r="I354" s="463"/>
      <c r="J354" s="463"/>
      <c r="K354" s="463"/>
      <c r="L354" s="463"/>
      <c r="M354" s="463"/>
      <c r="N354" s="463"/>
      <c r="O354" s="475"/>
    </row>
    <row r="355" spans="1:15" s="480" customFormat="1" ht="15">
      <c r="A355" s="511"/>
      <c r="B355" s="512"/>
      <c r="C355" s="465" t="s">
        <v>783</v>
      </c>
      <c r="D355" s="464" t="s">
        <v>344</v>
      </c>
      <c r="E355" s="466">
        <v>1</v>
      </c>
      <c r="F355" s="463"/>
      <c r="G355" s="463"/>
      <c r="H355" s="463"/>
      <c r="I355" s="463"/>
      <c r="J355" s="463"/>
      <c r="K355" s="463"/>
      <c r="L355" s="463"/>
      <c r="M355" s="463"/>
      <c r="N355" s="463"/>
      <c r="O355" s="475"/>
    </row>
    <row r="356" spans="1:15" s="480" customFormat="1" ht="15">
      <c r="A356" s="511"/>
      <c r="B356" s="512"/>
      <c r="C356" s="465" t="s">
        <v>784</v>
      </c>
      <c r="D356" s="464" t="s">
        <v>344</v>
      </c>
      <c r="E356" s="466">
        <v>1</v>
      </c>
      <c r="F356" s="463"/>
      <c r="G356" s="463"/>
      <c r="H356" s="463"/>
      <c r="I356" s="463"/>
      <c r="J356" s="463"/>
      <c r="K356" s="463"/>
      <c r="L356" s="463"/>
      <c r="M356" s="463"/>
      <c r="N356" s="463"/>
      <c r="O356" s="475"/>
    </row>
    <row r="357" spans="1:15" s="480" customFormat="1" ht="15">
      <c r="A357" s="511"/>
      <c r="B357" s="512"/>
      <c r="C357" s="465" t="s">
        <v>785</v>
      </c>
      <c r="D357" s="464" t="s">
        <v>344</v>
      </c>
      <c r="E357" s="466">
        <v>1</v>
      </c>
      <c r="F357" s="463"/>
      <c r="G357" s="463"/>
      <c r="H357" s="463"/>
      <c r="I357" s="463"/>
      <c r="J357" s="463"/>
      <c r="K357" s="463"/>
      <c r="L357" s="463"/>
      <c r="M357" s="463"/>
      <c r="N357" s="463"/>
      <c r="O357" s="475"/>
    </row>
    <row r="358" spans="1:15" s="480" customFormat="1" ht="15">
      <c r="A358" s="511"/>
      <c r="B358" s="512"/>
      <c r="C358" s="465" t="s">
        <v>786</v>
      </c>
      <c r="D358" s="464" t="s">
        <v>344</v>
      </c>
      <c r="E358" s="466">
        <v>1</v>
      </c>
      <c r="F358" s="463"/>
      <c r="G358" s="463"/>
      <c r="H358" s="463"/>
      <c r="I358" s="463"/>
      <c r="J358" s="463"/>
      <c r="K358" s="463"/>
      <c r="L358" s="463"/>
      <c r="M358" s="463"/>
      <c r="N358" s="463"/>
      <c r="O358" s="475"/>
    </row>
    <row r="359" spans="1:15" s="480" customFormat="1" ht="15">
      <c r="A359" s="511"/>
      <c r="B359" s="512"/>
      <c r="C359" s="465" t="s">
        <v>787</v>
      </c>
      <c r="D359" s="464" t="s">
        <v>344</v>
      </c>
      <c r="E359" s="466">
        <v>1</v>
      </c>
      <c r="F359" s="463"/>
      <c r="G359" s="463"/>
      <c r="H359" s="463"/>
      <c r="I359" s="463"/>
      <c r="J359" s="463"/>
      <c r="K359" s="463"/>
      <c r="L359" s="463"/>
      <c r="M359" s="463"/>
      <c r="N359" s="463"/>
      <c r="O359" s="475"/>
    </row>
    <row r="360" spans="1:15" s="480" customFormat="1" ht="15">
      <c r="A360" s="511"/>
      <c r="B360" s="512"/>
      <c r="C360" s="465" t="s">
        <v>788</v>
      </c>
      <c r="D360" s="464" t="s">
        <v>344</v>
      </c>
      <c r="E360" s="466">
        <v>1</v>
      </c>
      <c r="F360" s="463"/>
      <c r="G360" s="463"/>
      <c r="H360" s="463"/>
      <c r="I360" s="463"/>
      <c r="J360" s="463"/>
      <c r="K360" s="463"/>
      <c r="L360" s="463"/>
      <c r="M360" s="463"/>
      <c r="N360" s="463"/>
      <c r="O360" s="475"/>
    </row>
    <row r="361" spans="1:15" s="480" customFormat="1" ht="15">
      <c r="A361" s="511"/>
      <c r="B361" s="512"/>
      <c r="C361" s="467" t="s">
        <v>789</v>
      </c>
      <c r="D361" s="464" t="s">
        <v>344</v>
      </c>
      <c r="E361" s="466">
        <v>1</v>
      </c>
      <c r="F361" s="463"/>
      <c r="G361" s="463"/>
      <c r="H361" s="463"/>
      <c r="I361" s="463"/>
      <c r="J361" s="463"/>
      <c r="K361" s="463"/>
      <c r="L361" s="463"/>
      <c r="M361" s="463"/>
      <c r="N361" s="463"/>
      <c r="O361" s="475"/>
    </row>
    <row r="362" spans="1:15" s="480" customFormat="1" ht="15">
      <c r="A362" s="511"/>
      <c r="B362" s="512"/>
      <c r="C362" s="465" t="s">
        <v>790</v>
      </c>
      <c r="D362" s="464" t="s">
        <v>344</v>
      </c>
      <c r="E362" s="466">
        <v>1</v>
      </c>
      <c r="F362" s="463"/>
      <c r="G362" s="463"/>
      <c r="H362" s="463"/>
      <c r="I362" s="463"/>
      <c r="J362" s="463"/>
      <c r="K362" s="463"/>
      <c r="L362" s="463"/>
      <c r="M362" s="463"/>
      <c r="N362" s="463"/>
      <c r="O362" s="475"/>
    </row>
    <row r="363" spans="1:15" s="480" customFormat="1" ht="15">
      <c r="A363" s="511"/>
      <c r="B363" s="512"/>
      <c r="C363" s="465" t="s">
        <v>791</v>
      </c>
      <c r="D363" s="464" t="s">
        <v>344</v>
      </c>
      <c r="E363" s="466">
        <v>1</v>
      </c>
      <c r="F363" s="463"/>
      <c r="G363" s="463"/>
      <c r="H363" s="463"/>
      <c r="I363" s="463"/>
      <c r="J363" s="463"/>
      <c r="K363" s="463"/>
      <c r="L363" s="463"/>
      <c r="M363" s="463"/>
      <c r="N363" s="463"/>
      <c r="O363" s="475"/>
    </row>
    <row r="364" spans="1:15" s="480" customFormat="1" ht="15">
      <c r="A364" s="513">
        <v>7</v>
      </c>
      <c r="B364" s="512" t="s">
        <v>792</v>
      </c>
      <c r="C364" s="465" t="s">
        <v>793</v>
      </c>
      <c r="D364" s="464" t="s">
        <v>344</v>
      </c>
      <c r="E364" s="466">
        <v>1</v>
      </c>
      <c r="F364" s="463"/>
      <c r="G364" s="463"/>
      <c r="H364" s="463"/>
      <c r="I364" s="463"/>
      <c r="J364" s="463"/>
      <c r="K364" s="463"/>
      <c r="L364" s="463"/>
      <c r="M364" s="463"/>
      <c r="N364" s="463"/>
      <c r="O364" s="475"/>
    </row>
    <row r="365" spans="1:15" s="480" customFormat="1" ht="15">
      <c r="A365" s="514"/>
      <c r="B365" s="512"/>
      <c r="C365" s="465" t="s">
        <v>794</v>
      </c>
      <c r="D365" s="464" t="s">
        <v>344</v>
      </c>
      <c r="E365" s="466">
        <v>1</v>
      </c>
      <c r="F365" s="463"/>
      <c r="G365" s="463"/>
      <c r="H365" s="463"/>
      <c r="I365" s="463"/>
      <c r="J365" s="463"/>
      <c r="K365" s="463"/>
      <c r="L365" s="463"/>
      <c r="M365" s="463"/>
      <c r="N365" s="463"/>
      <c r="O365" s="475"/>
    </row>
    <row r="366" spans="1:15" s="480" customFormat="1" ht="15">
      <c r="A366" s="514"/>
      <c r="B366" s="512"/>
      <c r="C366" s="465" t="s">
        <v>795</v>
      </c>
      <c r="D366" s="464" t="s">
        <v>344</v>
      </c>
      <c r="E366" s="466">
        <v>1</v>
      </c>
      <c r="F366" s="463"/>
      <c r="G366" s="463"/>
      <c r="H366" s="463"/>
      <c r="I366" s="463"/>
      <c r="J366" s="463"/>
      <c r="K366" s="463"/>
      <c r="L366" s="463"/>
      <c r="M366" s="463"/>
      <c r="N366" s="463"/>
      <c r="O366" s="475"/>
    </row>
    <row r="367" spans="1:15" s="480" customFormat="1" ht="15">
      <c r="A367" s="514"/>
      <c r="B367" s="512"/>
      <c r="C367" s="465" t="s">
        <v>797</v>
      </c>
      <c r="D367" s="464" t="s">
        <v>344</v>
      </c>
      <c r="E367" s="466">
        <v>1</v>
      </c>
      <c r="F367" s="463"/>
      <c r="G367" s="463"/>
      <c r="H367" s="463"/>
      <c r="I367" s="463"/>
      <c r="J367" s="463"/>
      <c r="K367" s="463"/>
      <c r="L367" s="463"/>
      <c r="M367" s="463"/>
      <c r="N367" s="463"/>
      <c r="O367" s="475"/>
    </row>
    <row r="368" spans="1:15" s="480" customFormat="1" ht="15">
      <c r="A368" s="514"/>
      <c r="B368" s="512"/>
      <c r="C368" s="465" t="s">
        <v>796</v>
      </c>
      <c r="D368" s="464" t="s">
        <v>344</v>
      </c>
      <c r="E368" s="466">
        <v>1</v>
      </c>
      <c r="F368" s="463"/>
      <c r="G368" s="463"/>
      <c r="H368" s="463"/>
      <c r="I368" s="463"/>
      <c r="J368" s="463"/>
      <c r="K368" s="463"/>
      <c r="L368" s="463"/>
      <c r="M368" s="463"/>
      <c r="N368" s="463"/>
      <c r="O368" s="475"/>
    </row>
    <row r="369" spans="1:15" s="480" customFormat="1" ht="15">
      <c r="A369" s="514"/>
      <c r="B369" s="512"/>
      <c r="C369" s="465" t="s">
        <v>798</v>
      </c>
      <c r="D369" s="464" t="s">
        <v>344</v>
      </c>
      <c r="E369" s="466">
        <v>1</v>
      </c>
      <c r="F369" s="463"/>
      <c r="G369" s="463"/>
      <c r="H369" s="463"/>
      <c r="I369" s="463"/>
      <c r="J369" s="463"/>
      <c r="K369" s="463"/>
      <c r="L369" s="463"/>
      <c r="M369" s="463"/>
      <c r="N369" s="463"/>
      <c r="O369" s="475"/>
    </row>
    <row r="370" spans="1:15" s="480" customFormat="1" ht="15">
      <c r="A370" s="514"/>
      <c r="B370" s="512"/>
      <c r="C370" s="465" t="s">
        <v>799</v>
      </c>
      <c r="D370" s="464" t="s">
        <v>344</v>
      </c>
      <c r="E370" s="466">
        <v>1</v>
      </c>
      <c r="F370" s="463"/>
      <c r="G370" s="463"/>
      <c r="H370" s="463"/>
      <c r="I370" s="463"/>
      <c r="J370" s="463"/>
      <c r="K370" s="463"/>
      <c r="L370" s="463"/>
      <c r="M370" s="463"/>
      <c r="N370" s="463"/>
      <c r="O370" s="475"/>
    </row>
    <row r="371" spans="1:15" s="480" customFormat="1" ht="15">
      <c r="A371" s="514"/>
      <c r="B371" s="512"/>
      <c r="C371" s="465" t="s">
        <v>800</v>
      </c>
      <c r="D371" s="464" t="s">
        <v>344</v>
      </c>
      <c r="E371" s="466">
        <v>1</v>
      </c>
      <c r="F371" s="463"/>
      <c r="G371" s="463"/>
      <c r="H371" s="463"/>
      <c r="I371" s="463"/>
      <c r="J371" s="463"/>
      <c r="K371" s="463"/>
      <c r="L371" s="463"/>
      <c r="M371" s="463"/>
      <c r="N371" s="463"/>
      <c r="O371" s="475"/>
    </row>
    <row r="372" spans="1:15" s="480" customFormat="1" ht="15">
      <c r="A372" s="514"/>
      <c r="B372" s="512"/>
      <c r="C372" s="465" t="s">
        <v>801</v>
      </c>
      <c r="D372" s="464" t="s">
        <v>344</v>
      </c>
      <c r="E372" s="466">
        <v>1</v>
      </c>
      <c r="F372" s="463"/>
      <c r="G372" s="463"/>
      <c r="H372" s="463"/>
      <c r="I372" s="463"/>
      <c r="J372" s="463"/>
      <c r="K372" s="463"/>
      <c r="L372" s="463"/>
      <c r="M372" s="463"/>
      <c r="N372" s="463"/>
      <c r="O372" s="475"/>
    </row>
    <row r="373" spans="1:15" s="480" customFormat="1" ht="15.75" thickBot="1">
      <c r="A373" s="514"/>
      <c r="B373" s="515"/>
      <c r="C373" s="489" t="s">
        <v>802</v>
      </c>
      <c r="D373" s="490" t="s">
        <v>344</v>
      </c>
      <c r="E373" s="491">
        <v>1</v>
      </c>
      <c r="F373" s="492"/>
      <c r="G373" s="492"/>
      <c r="H373" s="492"/>
      <c r="I373" s="492"/>
      <c r="J373" s="492"/>
      <c r="K373" s="492"/>
      <c r="L373" s="492"/>
      <c r="M373" s="492"/>
      <c r="N373" s="492"/>
      <c r="O373" s="493"/>
    </row>
    <row r="374" spans="1:15" ht="15.75" customHeight="1" thickBot="1">
      <c r="A374" s="527" t="s">
        <v>803</v>
      </c>
      <c r="B374" s="528"/>
      <c r="C374" s="528"/>
      <c r="D374" s="528"/>
      <c r="E374" s="528"/>
      <c r="F374" s="528"/>
      <c r="G374" s="528"/>
      <c r="H374" s="528"/>
      <c r="I374" s="528"/>
      <c r="J374" s="528"/>
      <c r="K374" s="528"/>
      <c r="L374" s="528"/>
      <c r="M374" s="528"/>
      <c r="N374" s="528"/>
      <c r="O374" s="529"/>
    </row>
    <row r="375" spans="1:15" ht="15" customHeight="1">
      <c r="A375" s="530" t="s">
        <v>713</v>
      </c>
      <c r="B375" s="532" t="s">
        <v>723</v>
      </c>
      <c r="C375" s="533"/>
      <c r="D375" s="534" t="s">
        <v>714</v>
      </c>
      <c r="E375" s="536" t="s">
        <v>715</v>
      </c>
      <c r="F375" s="538" t="s">
        <v>917</v>
      </c>
      <c r="G375" s="539"/>
      <c r="H375" s="539"/>
      <c r="I375" s="539"/>
      <c r="J375" s="540"/>
      <c r="K375" s="538"/>
      <c r="L375" s="539"/>
      <c r="M375" s="539"/>
      <c r="N375" s="539"/>
      <c r="O375" s="541"/>
    </row>
    <row r="376" spans="1:15" ht="24.75" thickBot="1">
      <c r="A376" s="531"/>
      <c r="B376" s="486" t="s">
        <v>721</v>
      </c>
      <c r="C376" s="486" t="s">
        <v>722</v>
      </c>
      <c r="D376" s="535"/>
      <c r="E376" s="537"/>
      <c r="F376" s="468" t="s">
        <v>716</v>
      </c>
      <c r="G376" s="468" t="s">
        <v>712</v>
      </c>
      <c r="H376" s="481" t="s">
        <v>717</v>
      </c>
      <c r="I376" s="468" t="s">
        <v>718</v>
      </c>
      <c r="J376" s="468" t="s">
        <v>719</v>
      </c>
      <c r="K376" s="468"/>
      <c r="L376" s="468"/>
      <c r="M376" s="481"/>
      <c r="N376" s="468"/>
      <c r="O376" s="469"/>
    </row>
    <row r="377" spans="1:15" ht="15">
      <c r="A377" s="482">
        <v>1</v>
      </c>
      <c r="B377" s="542" t="s">
        <v>884</v>
      </c>
      <c r="C377" s="543"/>
      <c r="D377" s="487" t="s">
        <v>344</v>
      </c>
      <c r="E377" s="471">
        <v>1</v>
      </c>
      <c r="F377" s="472"/>
      <c r="G377" s="472"/>
      <c r="H377" s="472"/>
      <c r="I377" s="472"/>
      <c r="J377" s="472"/>
      <c r="K377" s="472"/>
      <c r="L377" s="472"/>
      <c r="M377" s="472"/>
      <c r="N377" s="472"/>
      <c r="O377" s="473"/>
    </row>
    <row r="378" spans="1:15" ht="15" customHeight="1">
      <c r="A378" s="482">
        <v>2</v>
      </c>
      <c r="B378" s="542" t="s">
        <v>885</v>
      </c>
      <c r="C378" s="543"/>
      <c r="D378" s="488" t="s">
        <v>344</v>
      </c>
      <c r="E378" s="464">
        <v>1</v>
      </c>
      <c r="F378" s="463"/>
      <c r="G378" s="463"/>
      <c r="H378" s="463"/>
      <c r="I378" s="463"/>
      <c r="J378" s="463"/>
      <c r="K378" s="463"/>
      <c r="L378" s="463"/>
      <c r="M378" s="463"/>
      <c r="N378" s="463"/>
      <c r="O378" s="475"/>
    </row>
    <row r="379" spans="1:15" ht="15" customHeight="1">
      <c r="A379" s="482">
        <v>3</v>
      </c>
      <c r="B379" s="542" t="s">
        <v>886</v>
      </c>
      <c r="C379" s="543"/>
      <c r="D379" s="488" t="s">
        <v>344</v>
      </c>
      <c r="E379" s="464">
        <v>1</v>
      </c>
      <c r="F379" s="463"/>
      <c r="G379" s="463"/>
      <c r="H379" s="463"/>
      <c r="I379" s="463"/>
      <c r="J379" s="463"/>
      <c r="K379" s="463"/>
      <c r="L379" s="463"/>
      <c r="M379" s="463"/>
      <c r="N379" s="463"/>
      <c r="O379" s="475"/>
    </row>
    <row r="380" spans="1:15" ht="15">
      <c r="A380" s="482">
        <v>4</v>
      </c>
      <c r="B380" s="542" t="s">
        <v>887</v>
      </c>
      <c r="C380" s="543"/>
      <c r="D380" s="488" t="s">
        <v>344</v>
      </c>
      <c r="E380" s="466">
        <v>1</v>
      </c>
      <c r="F380" s="463"/>
      <c r="G380" s="463"/>
      <c r="H380" s="463"/>
      <c r="I380" s="463"/>
      <c r="J380" s="463"/>
      <c r="K380" s="463"/>
      <c r="L380" s="463"/>
      <c r="M380" s="463"/>
      <c r="N380" s="463"/>
      <c r="O380" s="475"/>
    </row>
    <row r="381" spans="1:15" ht="15">
      <c r="A381" s="482">
        <v>5</v>
      </c>
      <c r="B381" s="542" t="s">
        <v>888</v>
      </c>
      <c r="C381" s="543"/>
      <c r="D381" s="488" t="s">
        <v>344</v>
      </c>
      <c r="E381" s="466">
        <v>1</v>
      </c>
      <c r="F381" s="463"/>
      <c r="G381" s="463"/>
      <c r="H381" s="463"/>
      <c r="I381" s="463"/>
      <c r="J381" s="463"/>
      <c r="K381" s="463"/>
      <c r="L381" s="463"/>
      <c r="M381" s="463"/>
      <c r="N381" s="463"/>
      <c r="O381" s="475"/>
    </row>
    <row r="382" spans="1:15" ht="15">
      <c r="A382" s="482">
        <v>6</v>
      </c>
      <c r="B382" s="542" t="s">
        <v>889</v>
      </c>
      <c r="C382" s="543"/>
      <c r="D382" s="488" t="s">
        <v>344</v>
      </c>
      <c r="E382" s="466">
        <v>1</v>
      </c>
      <c r="F382" s="463"/>
      <c r="G382" s="463"/>
      <c r="H382" s="463"/>
      <c r="I382" s="463"/>
      <c r="J382" s="463"/>
      <c r="K382" s="463"/>
      <c r="L382" s="463"/>
      <c r="M382" s="463"/>
      <c r="N382" s="463"/>
      <c r="O382" s="475"/>
    </row>
    <row r="383" spans="1:15" ht="15">
      <c r="A383" s="482">
        <v>7</v>
      </c>
      <c r="B383" s="542" t="s">
        <v>890</v>
      </c>
      <c r="C383" s="543"/>
      <c r="D383" s="488" t="s">
        <v>344</v>
      </c>
      <c r="E383" s="466">
        <v>1</v>
      </c>
      <c r="F383" s="463"/>
      <c r="G383" s="463"/>
      <c r="H383" s="463"/>
      <c r="I383" s="463"/>
      <c r="J383" s="463"/>
      <c r="K383" s="463"/>
      <c r="L383" s="463"/>
      <c r="M383" s="463"/>
      <c r="N383" s="463"/>
      <c r="O383" s="475"/>
    </row>
    <row r="384" spans="1:15" ht="15">
      <c r="A384" s="482">
        <v>8</v>
      </c>
      <c r="B384" s="542" t="s">
        <v>891</v>
      </c>
      <c r="C384" s="543"/>
      <c r="D384" s="488" t="s">
        <v>344</v>
      </c>
      <c r="E384" s="466">
        <v>1</v>
      </c>
      <c r="F384" s="463"/>
      <c r="G384" s="463"/>
      <c r="H384" s="463"/>
      <c r="I384" s="463"/>
      <c r="J384" s="463"/>
      <c r="K384" s="463"/>
      <c r="L384" s="463"/>
      <c r="M384" s="463"/>
      <c r="N384" s="463"/>
      <c r="O384" s="475"/>
    </row>
    <row r="385" spans="1:15" ht="15.75" customHeight="1">
      <c r="A385" s="482">
        <v>9</v>
      </c>
      <c r="B385" s="542" t="s">
        <v>892</v>
      </c>
      <c r="C385" s="543"/>
      <c r="D385" s="488" t="s">
        <v>344</v>
      </c>
      <c r="E385" s="466">
        <v>1</v>
      </c>
      <c r="F385" s="463"/>
      <c r="G385" s="463"/>
      <c r="H385" s="463"/>
      <c r="I385" s="463"/>
      <c r="J385" s="463"/>
      <c r="K385" s="463"/>
      <c r="L385" s="463"/>
      <c r="M385" s="463"/>
      <c r="N385" s="463"/>
      <c r="O385" s="475"/>
    </row>
    <row r="386" spans="1:15" ht="15" customHeight="1">
      <c r="A386" s="482">
        <v>10</v>
      </c>
      <c r="B386" s="542" t="s">
        <v>893</v>
      </c>
      <c r="C386" s="543"/>
      <c r="D386" s="488" t="s">
        <v>344</v>
      </c>
      <c r="E386" s="466">
        <v>1</v>
      </c>
      <c r="F386" s="463"/>
      <c r="G386" s="463"/>
      <c r="H386" s="463"/>
      <c r="I386" s="463"/>
      <c r="J386" s="463"/>
      <c r="K386" s="463"/>
      <c r="L386" s="463"/>
      <c r="M386" s="463"/>
      <c r="N386" s="463"/>
      <c r="O386" s="475"/>
    </row>
    <row r="387" spans="1:15" ht="15" customHeight="1">
      <c r="A387" s="482">
        <v>11</v>
      </c>
      <c r="B387" s="542" t="s">
        <v>894</v>
      </c>
      <c r="C387" s="543"/>
      <c r="D387" s="488" t="s">
        <v>344</v>
      </c>
      <c r="E387" s="466">
        <v>1</v>
      </c>
      <c r="F387" s="463"/>
      <c r="G387" s="463"/>
      <c r="H387" s="463"/>
      <c r="I387" s="463"/>
      <c r="J387" s="463"/>
      <c r="K387" s="463"/>
      <c r="L387" s="463"/>
      <c r="M387" s="463"/>
      <c r="N387" s="463"/>
      <c r="O387" s="475"/>
    </row>
    <row r="388" spans="1:15" ht="15">
      <c r="A388" s="482">
        <v>12</v>
      </c>
      <c r="B388" s="542" t="s">
        <v>895</v>
      </c>
      <c r="C388" s="543"/>
      <c r="D388" s="488" t="s">
        <v>344</v>
      </c>
      <c r="E388" s="466">
        <v>1</v>
      </c>
      <c r="F388" s="463"/>
      <c r="G388" s="463"/>
      <c r="H388" s="463"/>
      <c r="I388" s="463"/>
      <c r="J388" s="463"/>
      <c r="K388" s="463"/>
      <c r="L388" s="463"/>
      <c r="M388" s="463"/>
      <c r="N388" s="463"/>
      <c r="O388" s="475"/>
    </row>
    <row r="389" spans="1:15" ht="15">
      <c r="A389" s="482">
        <v>13</v>
      </c>
      <c r="B389" s="542" t="s">
        <v>896</v>
      </c>
      <c r="C389" s="543"/>
      <c r="D389" s="488" t="s">
        <v>344</v>
      </c>
      <c r="E389" s="466">
        <v>1</v>
      </c>
      <c r="F389" s="463"/>
      <c r="G389" s="463"/>
      <c r="H389" s="463"/>
      <c r="I389" s="463"/>
      <c r="J389" s="463"/>
      <c r="K389" s="463"/>
      <c r="L389" s="463"/>
      <c r="M389" s="463"/>
      <c r="N389" s="463"/>
      <c r="O389" s="475"/>
    </row>
    <row r="390" spans="1:15" ht="15">
      <c r="A390" s="482">
        <v>14</v>
      </c>
      <c r="B390" s="542" t="s">
        <v>897</v>
      </c>
      <c r="C390" s="543"/>
      <c r="D390" s="488" t="s">
        <v>344</v>
      </c>
      <c r="E390" s="466">
        <v>1</v>
      </c>
      <c r="F390" s="463"/>
      <c r="G390" s="463"/>
      <c r="H390" s="463"/>
      <c r="I390" s="463"/>
      <c r="J390" s="463"/>
      <c r="K390" s="463"/>
      <c r="L390" s="463"/>
      <c r="M390" s="463"/>
      <c r="N390" s="463"/>
      <c r="O390" s="475"/>
    </row>
    <row r="391" spans="1:15" ht="15" customHeight="1">
      <c r="A391" s="482">
        <v>15</v>
      </c>
      <c r="B391" s="544" t="s">
        <v>898</v>
      </c>
      <c r="C391" s="545"/>
      <c r="D391" s="488" t="s">
        <v>344</v>
      </c>
      <c r="E391" s="466">
        <v>1</v>
      </c>
      <c r="F391" s="463"/>
      <c r="G391" s="463"/>
      <c r="H391" s="463"/>
      <c r="I391" s="463"/>
      <c r="J391" s="463"/>
      <c r="K391" s="463"/>
      <c r="L391" s="463"/>
      <c r="M391" s="463"/>
      <c r="N391" s="463"/>
      <c r="O391" s="475"/>
    </row>
    <row r="392" spans="1:15" ht="15" customHeight="1">
      <c r="A392" s="482">
        <v>16</v>
      </c>
      <c r="B392" s="542" t="s">
        <v>899</v>
      </c>
      <c r="C392" s="543"/>
      <c r="D392" s="488" t="s">
        <v>344</v>
      </c>
      <c r="E392" s="466">
        <v>1</v>
      </c>
      <c r="F392" s="463"/>
      <c r="G392" s="463"/>
      <c r="H392" s="463"/>
      <c r="I392" s="463"/>
      <c r="J392" s="463"/>
      <c r="K392" s="463"/>
      <c r="L392" s="463"/>
      <c r="M392" s="463"/>
      <c r="N392" s="463"/>
      <c r="O392" s="475"/>
    </row>
    <row r="393" spans="1:15" ht="15" customHeight="1">
      <c r="A393" s="482">
        <v>17</v>
      </c>
      <c r="B393" s="542" t="s">
        <v>900</v>
      </c>
      <c r="C393" s="543"/>
      <c r="D393" s="488" t="s">
        <v>344</v>
      </c>
      <c r="E393" s="466">
        <v>1</v>
      </c>
      <c r="F393" s="463"/>
      <c r="G393" s="463"/>
      <c r="H393" s="463"/>
      <c r="I393" s="463"/>
      <c r="J393" s="463"/>
      <c r="K393" s="463"/>
      <c r="L393" s="463"/>
      <c r="M393" s="463"/>
      <c r="N393" s="463"/>
      <c r="O393" s="475"/>
    </row>
    <row r="394" spans="1:15" ht="15" customHeight="1">
      <c r="A394" s="482">
        <v>18</v>
      </c>
      <c r="B394" s="542" t="s">
        <v>901</v>
      </c>
      <c r="C394" s="543"/>
      <c r="D394" s="488" t="s">
        <v>344</v>
      </c>
      <c r="E394" s="466">
        <v>1</v>
      </c>
      <c r="F394" s="463"/>
      <c r="G394" s="463"/>
      <c r="H394" s="463"/>
      <c r="I394" s="463"/>
      <c r="J394" s="463"/>
      <c r="K394" s="463"/>
      <c r="L394" s="463"/>
      <c r="M394" s="463"/>
      <c r="N394" s="463"/>
      <c r="O394" s="475"/>
    </row>
    <row r="395" spans="1:15" ht="15" customHeight="1">
      <c r="A395" s="482">
        <v>19</v>
      </c>
      <c r="B395" s="544" t="s">
        <v>902</v>
      </c>
      <c r="C395" s="545"/>
      <c r="D395" s="488" t="s">
        <v>344</v>
      </c>
      <c r="E395" s="466">
        <v>1</v>
      </c>
      <c r="F395" s="463"/>
      <c r="G395" s="463"/>
      <c r="H395" s="463"/>
      <c r="I395" s="463"/>
      <c r="J395" s="463"/>
      <c r="K395" s="463"/>
      <c r="L395" s="463"/>
      <c r="M395" s="463"/>
      <c r="N395" s="463"/>
      <c r="O395" s="475"/>
    </row>
    <row r="396" spans="1:15" ht="20.25" customHeight="1">
      <c r="A396" s="482">
        <v>20</v>
      </c>
      <c r="B396" s="544" t="s">
        <v>903</v>
      </c>
      <c r="C396" s="545"/>
      <c r="D396" s="488" t="s">
        <v>344</v>
      </c>
      <c r="E396" s="466">
        <v>1</v>
      </c>
      <c r="F396" s="463"/>
      <c r="G396" s="463"/>
      <c r="H396" s="463"/>
      <c r="I396" s="463"/>
      <c r="J396" s="463"/>
      <c r="K396" s="463"/>
      <c r="L396" s="463"/>
      <c r="M396" s="463"/>
      <c r="N396" s="463"/>
      <c r="O396" s="475"/>
    </row>
    <row r="397" spans="1:15" ht="15.75" customHeight="1">
      <c r="A397" s="482">
        <v>21</v>
      </c>
      <c r="B397" s="542" t="s">
        <v>904</v>
      </c>
      <c r="C397" s="543"/>
      <c r="D397" s="488" t="s">
        <v>344</v>
      </c>
      <c r="E397" s="466">
        <v>1</v>
      </c>
      <c r="F397" s="463"/>
      <c r="G397" s="463"/>
      <c r="H397" s="463"/>
      <c r="I397" s="463"/>
      <c r="J397" s="463"/>
      <c r="K397" s="463"/>
      <c r="L397" s="463"/>
      <c r="M397" s="463"/>
      <c r="N397" s="463"/>
      <c r="O397" s="475"/>
    </row>
    <row r="398" spans="1:15" ht="15">
      <c r="A398" s="482">
        <v>22</v>
      </c>
      <c r="B398" s="542" t="s">
        <v>905</v>
      </c>
      <c r="C398" s="543"/>
      <c r="D398" s="488" t="s">
        <v>344</v>
      </c>
      <c r="E398" s="466">
        <v>1</v>
      </c>
      <c r="F398" s="463"/>
      <c r="G398" s="463"/>
      <c r="H398" s="463"/>
      <c r="I398" s="463"/>
      <c r="J398" s="463"/>
      <c r="K398" s="463"/>
      <c r="L398" s="463"/>
      <c r="M398" s="463"/>
      <c r="N398" s="463"/>
      <c r="O398" s="475"/>
    </row>
    <row r="399" spans="1:15" ht="15">
      <c r="A399" s="482">
        <v>23</v>
      </c>
      <c r="B399" s="542" t="s">
        <v>884</v>
      </c>
      <c r="C399" s="543"/>
      <c r="D399" s="488" t="s">
        <v>344</v>
      </c>
      <c r="E399" s="466">
        <v>1</v>
      </c>
      <c r="F399" s="463"/>
      <c r="G399" s="463"/>
      <c r="H399" s="463"/>
      <c r="I399" s="463"/>
      <c r="J399" s="463"/>
      <c r="K399" s="463"/>
      <c r="L399" s="463"/>
      <c r="M399" s="463"/>
      <c r="N399" s="463"/>
      <c r="O399" s="475"/>
    </row>
    <row r="400" spans="1:15" ht="15">
      <c r="A400" s="482">
        <v>24</v>
      </c>
      <c r="B400" s="542" t="s">
        <v>892</v>
      </c>
      <c r="C400" s="543"/>
      <c r="D400" s="488" t="s">
        <v>344</v>
      </c>
      <c r="E400" s="466">
        <v>1</v>
      </c>
      <c r="F400" s="463"/>
      <c r="G400" s="463"/>
      <c r="H400" s="463"/>
      <c r="I400" s="463"/>
      <c r="J400" s="463"/>
      <c r="K400" s="463"/>
      <c r="L400" s="463"/>
      <c r="M400" s="463"/>
      <c r="N400" s="463"/>
      <c r="O400" s="475"/>
    </row>
    <row r="401" spans="1:15" ht="15" customHeight="1">
      <c r="A401" s="482">
        <v>25</v>
      </c>
      <c r="B401" s="542" t="s">
        <v>893</v>
      </c>
      <c r="C401" s="543"/>
      <c r="D401" s="488" t="s">
        <v>750</v>
      </c>
      <c r="E401" s="466">
        <v>1</v>
      </c>
      <c r="F401" s="463"/>
      <c r="G401" s="463"/>
      <c r="H401" s="463"/>
      <c r="I401" s="463"/>
      <c r="J401" s="463"/>
      <c r="K401" s="463"/>
      <c r="L401" s="463"/>
      <c r="M401" s="463"/>
      <c r="N401" s="463"/>
      <c r="O401" s="475"/>
    </row>
    <row r="402" spans="1:15" ht="15.75" thickBot="1">
      <c r="A402" s="482">
        <v>26</v>
      </c>
      <c r="B402" s="542" t="s">
        <v>906</v>
      </c>
      <c r="C402" s="543"/>
      <c r="D402" s="488" t="s">
        <v>344</v>
      </c>
      <c r="E402" s="466">
        <v>1</v>
      </c>
      <c r="F402" s="463"/>
      <c r="G402" s="463"/>
      <c r="H402" s="463"/>
      <c r="I402" s="463"/>
      <c r="J402" s="463"/>
      <c r="K402" s="463"/>
      <c r="L402" s="463"/>
      <c r="M402" s="463"/>
      <c r="N402" s="463"/>
      <c r="O402" s="475"/>
    </row>
    <row r="403" spans="1:15" ht="15.75" customHeight="1" thickBot="1">
      <c r="A403" s="527" t="s">
        <v>883</v>
      </c>
      <c r="B403" s="528"/>
      <c r="C403" s="528"/>
      <c r="D403" s="528"/>
      <c r="E403" s="528"/>
      <c r="F403" s="528"/>
      <c r="G403" s="528"/>
      <c r="H403" s="528"/>
      <c r="I403" s="528"/>
      <c r="J403" s="528"/>
      <c r="K403" s="528"/>
      <c r="L403" s="528"/>
      <c r="M403" s="528"/>
      <c r="N403" s="528"/>
      <c r="O403" s="529"/>
    </row>
    <row r="404" spans="1:15" ht="15" customHeight="1">
      <c r="A404" s="530" t="s">
        <v>713</v>
      </c>
      <c r="B404" s="547" t="s">
        <v>720</v>
      </c>
      <c r="C404" s="548"/>
      <c r="D404" s="534" t="s">
        <v>714</v>
      </c>
      <c r="E404" s="536" t="s">
        <v>715</v>
      </c>
      <c r="F404" s="538" t="s">
        <v>918</v>
      </c>
      <c r="G404" s="539"/>
      <c r="H404" s="539"/>
      <c r="I404" s="539"/>
      <c r="J404" s="540"/>
      <c r="K404" s="538" t="s">
        <v>919</v>
      </c>
      <c r="L404" s="539"/>
      <c r="M404" s="539"/>
      <c r="N404" s="539"/>
      <c r="O404" s="541"/>
    </row>
    <row r="405" spans="1:15" ht="24.75" thickBot="1">
      <c r="A405" s="546"/>
      <c r="B405" s="549"/>
      <c r="C405" s="550"/>
      <c r="D405" s="535"/>
      <c r="E405" s="537"/>
      <c r="F405" s="468" t="s">
        <v>716</v>
      </c>
      <c r="G405" s="468" t="s">
        <v>712</v>
      </c>
      <c r="H405" s="481" t="s">
        <v>717</v>
      </c>
      <c r="I405" s="468" t="s">
        <v>718</v>
      </c>
      <c r="J405" s="468" t="s">
        <v>719</v>
      </c>
      <c r="K405" s="468" t="s">
        <v>716</v>
      </c>
      <c r="L405" s="468" t="s">
        <v>712</v>
      </c>
      <c r="M405" s="481" t="s">
        <v>717</v>
      </c>
      <c r="N405" s="468" t="s">
        <v>718</v>
      </c>
      <c r="O405" s="469" t="s">
        <v>719</v>
      </c>
    </row>
    <row r="406" spans="1:15" ht="15" customHeight="1">
      <c r="A406" s="470">
        <v>1</v>
      </c>
      <c r="B406" s="551" t="s">
        <v>804</v>
      </c>
      <c r="C406" s="552"/>
      <c r="D406" s="471" t="s">
        <v>344</v>
      </c>
      <c r="E406" s="471">
        <v>1</v>
      </c>
      <c r="F406" s="472"/>
      <c r="G406" s="472"/>
      <c r="H406" s="472"/>
      <c r="I406" s="472"/>
      <c r="J406" s="472"/>
      <c r="K406" s="472"/>
      <c r="L406" s="472"/>
      <c r="M406" s="472"/>
      <c r="N406" s="472"/>
      <c r="O406" s="473"/>
    </row>
    <row r="407" spans="1:15" ht="15">
      <c r="A407" s="474">
        <v>2</v>
      </c>
      <c r="B407" s="553" t="s">
        <v>805</v>
      </c>
      <c r="C407" s="554"/>
      <c r="D407" s="464" t="s">
        <v>344</v>
      </c>
      <c r="E407" s="464">
        <v>1</v>
      </c>
      <c r="F407" s="463"/>
      <c r="G407" s="463"/>
      <c r="H407" s="463"/>
      <c r="I407" s="463"/>
      <c r="J407" s="463"/>
      <c r="K407" s="463"/>
      <c r="L407" s="463"/>
      <c r="M407" s="463"/>
      <c r="N407" s="463"/>
      <c r="O407" s="475"/>
    </row>
    <row r="408" spans="1:15" ht="15">
      <c r="A408" s="474">
        <v>3</v>
      </c>
      <c r="B408" s="553" t="s">
        <v>806</v>
      </c>
      <c r="C408" s="554"/>
      <c r="D408" s="464" t="s">
        <v>344</v>
      </c>
      <c r="E408" s="464">
        <v>1</v>
      </c>
      <c r="F408" s="463"/>
      <c r="G408" s="463"/>
      <c r="H408" s="463"/>
      <c r="I408" s="463"/>
      <c r="J408" s="463"/>
      <c r="K408" s="463"/>
      <c r="L408" s="463"/>
      <c r="M408" s="463"/>
      <c r="N408" s="463"/>
      <c r="O408" s="475"/>
    </row>
    <row r="409" spans="1:15" ht="15">
      <c r="A409" s="474">
        <v>4</v>
      </c>
      <c r="B409" s="553" t="s">
        <v>807</v>
      </c>
      <c r="C409" s="554"/>
      <c r="D409" s="464" t="s">
        <v>344</v>
      </c>
      <c r="E409" s="464">
        <v>1</v>
      </c>
      <c r="F409" s="463"/>
      <c r="G409" s="463"/>
      <c r="H409" s="463"/>
      <c r="I409" s="463"/>
      <c r="J409" s="463"/>
      <c r="K409" s="463"/>
      <c r="L409" s="463"/>
      <c r="M409" s="463"/>
      <c r="N409" s="463"/>
      <c r="O409" s="475"/>
    </row>
    <row r="410" spans="1:15" ht="15">
      <c r="A410" s="474">
        <v>5</v>
      </c>
      <c r="B410" s="553" t="s">
        <v>772</v>
      </c>
      <c r="C410" s="554"/>
      <c r="D410" s="464" t="s">
        <v>344</v>
      </c>
      <c r="E410" s="464">
        <v>1</v>
      </c>
      <c r="F410" s="463"/>
      <c r="G410" s="463"/>
      <c r="H410" s="463"/>
      <c r="I410" s="463"/>
      <c r="J410" s="463"/>
      <c r="K410" s="463"/>
      <c r="L410" s="463"/>
      <c r="M410" s="463"/>
      <c r="N410" s="463"/>
      <c r="O410" s="475"/>
    </row>
    <row r="411" spans="1:15" ht="15">
      <c r="A411" s="474">
        <v>6</v>
      </c>
      <c r="B411" s="553" t="s">
        <v>808</v>
      </c>
      <c r="C411" s="554"/>
      <c r="D411" s="464" t="s">
        <v>344</v>
      </c>
      <c r="E411" s="464">
        <v>1</v>
      </c>
      <c r="F411" s="463"/>
      <c r="G411" s="463"/>
      <c r="H411" s="463"/>
      <c r="I411" s="463"/>
      <c r="J411" s="463"/>
      <c r="K411" s="463"/>
      <c r="L411" s="463"/>
      <c r="M411" s="463"/>
      <c r="N411" s="463"/>
      <c r="O411" s="475"/>
    </row>
    <row r="412" spans="1:15" ht="15">
      <c r="A412" s="474">
        <v>7</v>
      </c>
      <c r="B412" s="553" t="s">
        <v>809</v>
      </c>
      <c r="C412" s="554"/>
      <c r="D412" s="464" t="s">
        <v>344</v>
      </c>
      <c r="E412" s="464">
        <v>1</v>
      </c>
      <c r="F412" s="463"/>
      <c r="G412" s="463"/>
      <c r="H412" s="463"/>
      <c r="I412" s="463"/>
      <c r="J412" s="463"/>
      <c r="K412" s="463"/>
      <c r="L412" s="463"/>
      <c r="M412" s="463"/>
      <c r="N412" s="463"/>
      <c r="O412" s="475"/>
    </row>
    <row r="413" spans="1:15" ht="15">
      <c r="A413" s="474">
        <v>8</v>
      </c>
      <c r="B413" s="553" t="s">
        <v>810</v>
      </c>
      <c r="C413" s="554"/>
      <c r="D413" s="464" t="s">
        <v>344</v>
      </c>
      <c r="E413" s="464">
        <v>1</v>
      </c>
      <c r="F413" s="463"/>
      <c r="G413" s="463"/>
      <c r="H413" s="463"/>
      <c r="I413" s="463"/>
      <c r="J413" s="463"/>
      <c r="K413" s="463"/>
      <c r="L413" s="463"/>
      <c r="M413" s="463"/>
      <c r="N413" s="463"/>
      <c r="O413" s="475"/>
    </row>
    <row r="414" spans="1:15" ht="15">
      <c r="A414" s="474">
        <v>9</v>
      </c>
      <c r="B414" s="553" t="s">
        <v>811</v>
      </c>
      <c r="C414" s="554"/>
      <c r="D414" s="464" t="s">
        <v>344</v>
      </c>
      <c r="E414" s="464">
        <v>1</v>
      </c>
      <c r="F414" s="463"/>
      <c r="G414" s="463"/>
      <c r="H414" s="463"/>
      <c r="I414" s="463"/>
      <c r="J414" s="463"/>
      <c r="K414" s="463"/>
      <c r="L414" s="463"/>
      <c r="M414" s="463"/>
      <c r="N414" s="463"/>
      <c r="O414" s="475"/>
    </row>
    <row r="415" spans="1:15" ht="15">
      <c r="A415" s="474">
        <v>10</v>
      </c>
      <c r="B415" s="553" t="s">
        <v>812</v>
      </c>
      <c r="C415" s="554"/>
      <c r="D415" s="464" t="s">
        <v>344</v>
      </c>
      <c r="E415" s="464">
        <v>1</v>
      </c>
      <c r="F415" s="463"/>
      <c r="G415" s="463"/>
      <c r="H415" s="463"/>
      <c r="I415" s="463"/>
      <c r="J415" s="463"/>
      <c r="K415" s="463"/>
      <c r="L415" s="463"/>
      <c r="M415" s="463"/>
      <c r="N415" s="463"/>
      <c r="O415" s="475"/>
    </row>
    <row r="416" spans="1:15" ht="15">
      <c r="A416" s="474">
        <v>11</v>
      </c>
      <c r="B416" s="553" t="s">
        <v>813</v>
      </c>
      <c r="C416" s="554"/>
      <c r="D416" s="464" t="s">
        <v>344</v>
      </c>
      <c r="E416" s="464">
        <v>1</v>
      </c>
      <c r="F416" s="463"/>
      <c r="G416" s="463"/>
      <c r="H416" s="463"/>
      <c r="I416" s="463"/>
      <c r="J416" s="463"/>
      <c r="K416" s="463"/>
      <c r="L416" s="463"/>
      <c r="M416" s="463"/>
      <c r="N416" s="463"/>
      <c r="O416" s="475"/>
    </row>
    <row r="417" spans="1:15" ht="15">
      <c r="A417" s="474">
        <v>12</v>
      </c>
      <c r="B417" s="553" t="s">
        <v>814</v>
      </c>
      <c r="C417" s="554"/>
      <c r="D417" s="464" t="s">
        <v>344</v>
      </c>
      <c r="E417" s="464">
        <v>1</v>
      </c>
      <c r="F417" s="463"/>
      <c r="G417" s="463"/>
      <c r="H417" s="463"/>
      <c r="I417" s="463"/>
      <c r="J417" s="463"/>
      <c r="K417" s="463"/>
      <c r="L417" s="463"/>
      <c r="M417" s="463"/>
      <c r="N417" s="463"/>
      <c r="O417" s="475"/>
    </row>
    <row r="418" spans="1:15" ht="15">
      <c r="A418" s="474">
        <v>13</v>
      </c>
      <c r="B418" s="553" t="s">
        <v>815</v>
      </c>
      <c r="C418" s="554"/>
      <c r="D418" s="464" t="s">
        <v>344</v>
      </c>
      <c r="E418" s="464">
        <v>1</v>
      </c>
      <c r="F418" s="463"/>
      <c r="G418" s="463"/>
      <c r="H418" s="463"/>
      <c r="I418" s="463"/>
      <c r="J418" s="463"/>
      <c r="K418" s="463"/>
      <c r="L418" s="463"/>
      <c r="M418" s="463"/>
      <c r="N418" s="463"/>
      <c r="O418" s="475"/>
    </row>
    <row r="419" spans="1:15" ht="15">
      <c r="A419" s="474">
        <v>14</v>
      </c>
      <c r="B419" s="553" t="s">
        <v>816</v>
      </c>
      <c r="C419" s="554"/>
      <c r="D419" s="464" t="s">
        <v>344</v>
      </c>
      <c r="E419" s="464">
        <v>1</v>
      </c>
      <c r="F419" s="463"/>
      <c r="G419" s="463"/>
      <c r="H419" s="463"/>
      <c r="I419" s="463"/>
      <c r="J419" s="463"/>
      <c r="K419" s="463"/>
      <c r="L419" s="463"/>
      <c r="M419" s="463"/>
      <c r="N419" s="463"/>
      <c r="O419" s="475"/>
    </row>
    <row r="420" spans="1:15" ht="15">
      <c r="A420" s="474">
        <v>15</v>
      </c>
      <c r="B420" s="553" t="s">
        <v>817</v>
      </c>
      <c r="C420" s="554"/>
      <c r="D420" s="464" t="s">
        <v>344</v>
      </c>
      <c r="E420" s="464">
        <v>1</v>
      </c>
      <c r="F420" s="463"/>
      <c r="G420" s="463"/>
      <c r="H420" s="463"/>
      <c r="I420" s="463"/>
      <c r="J420" s="463"/>
      <c r="K420" s="463"/>
      <c r="L420" s="463"/>
      <c r="M420" s="463"/>
      <c r="N420" s="463"/>
      <c r="O420" s="475"/>
    </row>
    <row r="421" spans="1:15" ht="15">
      <c r="A421" s="474">
        <v>16</v>
      </c>
      <c r="B421" s="553" t="s">
        <v>818</v>
      </c>
      <c r="C421" s="554"/>
      <c r="D421" s="464" t="s">
        <v>344</v>
      </c>
      <c r="E421" s="464">
        <v>1</v>
      </c>
      <c r="F421" s="463"/>
      <c r="G421" s="463"/>
      <c r="H421" s="463"/>
      <c r="I421" s="463"/>
      <c r="J421" s="463"/>
      <c r="K421" s="463"/>
      <c r="L421" s="463"/>
      <c r="M421" s="463"/>
      <c r="N421" s="463"/>
      <c r="O421" s="475"/>
    </row>
    <row r="422" spans="1:15" ht="15">
      <c r="A422" s="474">
        <v>17</v>
      </c>
      <c r="B422" s="553" t="s">
        <v>819</v>
      </c>
      <c r="C422" s="554"/>
      <c r="D422" s="464" t="s">
        <v>344</v>
      </c>
      <c r="E422" s="464">
        <v>1</v>
      </c>
      <c r="F422" s="463"/>
      <c r="G422" s="463"/>
      <c r="H422" s="463"/>
      <c r="I422" s="463"/>
      <c r="J422" s="463"/>
      <c r="K422" s="463"/>
      <c r="L422" s="463"/>
      <c r="M422" s="463"/>
      <c r="N422" s="463"/>
      <c r="O422" s="475"/>
    </row>
    <row r="423" spans="1:15" ht="15">
      <c r="A423" s="474">
        <v>18</v>
      </c>
      <c r="B423" s="553" t="s">
        <v>820</v>
      </c>
      <c r="C423" s="554"/>
      <c r="D423" s="464" t="s">
        <v>344</v>
      </c>
      <c r="E423" s="464">
        <v>1</v>
      </c>
      <c r="F423" s="463"/>
      <c r="G423" s="463"/>
      <c r="H423" s="463"/>
      <c r="I423" s="463"/>
      <c r="J423" s="463"/>
      <c r="K423" s="463"/>
      <c r="L423" s="463"/>
      <c r="M423" s="463"/>
      <c r="N423" s="463"/>
      <c r="O423" s="475"/>
    </row>
    <row r="424" spans="1:15" ht="15">
      <c r="A424" s="474">
        <v>19</v>
      </c>
      <c r="B424" s="553" t="s">
        <v>821</v>
      </c>
      <c r="C424" s="554"/>
      <c r="D424" s="464" t="s">
        <v>344</v>
      </c>
      <c r="E424" s="464">
        <v>1</v>
      </c>
      <c r="F424" s="463"/>
      <c r="G424" s="463"/>
      <c r="H424" s="463"/>
      <c r="I424" s="463"/>
      <c r="J424" s="463"/>
      <c r="K424" s="463"/>
      <c r="L424" s="463"/>
      <c r="M424" s="463"/>
      <c r="N424" s="463"/>
      <c r="O424" s="475"/>
    </row>
    <row r="425" spans="1:15" ht="15">
      <c r="A425" s="474">
        <v>20</v>
      </c>
      <c r="B425" s="553" t="s">
        <v>822</v>
      </c>
      <c r="C425" s="554"/>
      <c r="D425" s="464" t="s">
        <v>344</v>
      </c>
      <c r="E425" s="464">
        <v>1</v>
      </c>
      <c r="F425" s="463"/>
      <c r="G425" s="463"/>
      <c r="H425" s="463"/>
      <c r="I425" s="463"/>
      <c r="J425" s="463"/>
      <c r="K425" s="463"/>
      <c r="L425" s="463"/>
      <c r="M425" s="463"/>
      <c r="N425" s="463"/>
      <c r="O425" s="475"/>
    </row>
    <row r="426" spans="1:15" ht="15">
      <c r="A426" s="474">
        <v>21</v>
      </c>
      <c r="B426" s="553" t="s">
        <v>823</v>
      </c>
      <c r="C426" s="554"/>
      <c r="D426" s="464" t="s">
        <v>344</v>
      </c>
      <c r="E426" s="464">
        <v>1</v>
      </c>
      <c r="F426" s="463"/>
      <c r="G426" s="463"/>
      <c r="H426" s="463"/>
      <c r="I426" s="463"/>
      <c r="J426" s="463"/>
      <c r="K426" s="463"/>
      <c r="L426" s="463"/>
      <c r="M426" s="463"/>
      <c r="N426" s="463"/>
      <c r="O426" s="475"/>
    </row>
    <row r="427" spans="1:15" ht="15">
      <c r="A427" s="474">
        <v>22</v>
      </c>
      <c r="B427" s="553" t="s">
        <v>824</v>
      </c>
      <c r="C427" s="554"/>
      <c r="D427" s="464" t="s">
        <v>344</v>
      </c>
      <c r="E427" s="464">
        <v>1</v>
      </c>
      <c r="F427" s="463"/>
      <c r="G427" s="463"/>
      <c r="H427" s="463"/>
      <c r="I427" s="463"/>
      <c r="J427" s="463"/>
      <c r="K427" s="463"/>
      <c r="L427" s="463"/>
      <c r="M427" s="463"/>
      <c r="N427" s="463"/>
      <c r="O427" s="475"/>
    </row>
    <row r="428" spans="1:15" ht="15">
      <c r="A428" s="474">
        <v>23</v>
      </c>
      <c r="B428" s="553" t="s">
        <v>825</v>
      </c>
      <c r="C428" s="554"/>
      <c r="D428" s="464" t="s">
        <v>344</v>
      </c>
      <c r="E428" s="464">
        <v>1</v>
      </c>
      <c r="F428" s="463"/>
      <c r="G428" s="463"/>
      <c r="H428" s="463"/>
      <c r="I428" s="463"/>
      <c r="J428" s="463"/>
      <c r="K428" s="463"/>
      <c r="L428" s="463"/>
      <c r="M428" s="463"/>
      <c r="N428" s="463"/>
      <c r="O428" s="475"/>
    </row>
    <row r="429" spans="1:15" ht="15">
      <c r="A429" s="474">
        <v>24</v>
      </c>
      <c r="B429" s="553" t="s">
        <v>826</v>
      </c>
      <c r="C429" s="554"/>
      <c r="D429" s="464" t="s">
        <v>344</v>
      </c>
      <c r="E429" s="464">
        <v>1</v>
      </c>
      <c r="F429" s="463"/>
      <c r="G429" s="463"/>
      <c r="H429" s="463"/>
      <c r="I429" s="463"/>
      <c r="J429" s="463"/>
      <c r="K429" s="463"/>
      <c r="L429" s="463"/>
      <c r="M429" s="463"/>
      <c r="N429" s="463"/>
      <c r="O429" s="475"/>
    </row>
    <row r="430" spans="1:15" ht="15">
      <c r="A430" s="474">
        <v>25</v>
      </c>
      <c r="B430" s="553" t="s">
        <v>827</v>
      </c>
      <c r="C430" s="554"/>
      <c r="D430" s="464" t="s">
        <v>344</v>
      </c>
      <c r="E430" s="464">
        <v>1</v>
      </c>
      <c r="F430" s="463"/>
      <c r="G430" s="463"/>
      <c r="H430" s="463"/>
      <c r="I430" s="463"/>
      <c r="J430" s="463"/>
      <c r="K430" s="463"/>
      <c r="L430" s="463"/>
      <c r="M430" s="463"/>
      <c r="N430" s="463"/>
      <c r="O430" s="475"/>
    </row>
    <row r="431" spans="1:15" ht="15">
      <c r="A431" s="474">
        <v>26</v>
      </c>
      <c r="B431" s="553" t="s">
        <v>828</v>
      </c>
      <c r="C431" s="554"/>
      <c r="D431" s="464" t="s">
        <v>344</v>
      </c>
      <c r="E431" s="464">
        <v>1</v>
      </c>
      <c r="F431" s="463"/>
      <c r="G431" s="463"/>
      <c r="H431" s="463"/>
      <c r="I431" s="463"/>
      <c r="J431" s="463"/>
      <c r="K431" s="463"/>
      <c r="L431" s="463"/>
      <c r="M431" s="463"/>
      <c r="N431" s="463"/>
      <c r="O431" s="475"/>
    </row>
    <row r="432" spans="1:15" ht="15">
      <c r="A432" s="474">
        <v>27</v>
      </c>
      <c r="B432" s="553" t="s">
        <v>829</v>
      </c>
      <c r="C432" s="554"/>
      <c r="D432" s="464" t="s">
        <v>344</v>
      </c>
      <c r="E432" s="464">
        <v>1</v>
      </c>
      <c r="F432" s="463"/>
      <c r="G432" s="463"/>
      <c r="H432" s="463"/>
      <c r="I432" s="463"/>
      <c r="J432" s="463"/>
      <c r="K432" s="463"/>
      <c r="L432" s="463"/>
      <c r="M432" s="463"/>
      <c r="N432" s="463"/>
      <c r="O432" s="475"/>
    </row>
    <row r="433" spans="1:15" ht="15">
      <c r="A433" s="474">
        <v>28</v>
      </c>
      <c r="B433" s="553" t="s">
        <v>830</v>
      </c>
      <c r="C433" s="554"/>
      <c r="D433" s="464" t="s">
        <v>344</v>
      </c>
      <c r="E433" s="464">
        <v>1</v>
      </c>
      <c r="F433" s="463"/>
      <c r="G433" s="463"/>
      <c r="H433" s="463"/>
      <c r="I433" s="463"/>
      <c r="J433" s="463"/>
      <c r="K433" s="463"/>
      <c r="L433" s="463"/>
      <c r="M433" s="463"/>
      <c r="N433" s="463"/>
      <c r="O433" s="475"/>
    </row>
    <row r="434" spans="1:15" ht="15">
      <c r="A434" s="474">
        <v>29</v>
      </c>
      <c r="B434" s="553" t="s">
        <v>831</v>
      </c>
      <c r="C434" s="554"/>
      <c r="D434" s="464" t="s">
        <v>344</v>
      </c>
      <c r="E434" s="464">
        <v>1</v>
      </c>
      <c r="F434" s="463"/>
      <c r="G434" s="463"/>
      <c r="H434" s="463"/>
      <c r="I434" s="463"/>
      <c r="J434" s="463"/>
      <c r="K434" s="463"/>
      <c r="L434" s="463"/>
      <c r="M434" s="463"/>
      <c r="N434" s="463"/>
      <c r="O434" s="475"/>
    </row>
    <row r="435" spans="1:15" ht="15">
      <c r="A435" s="474">
        <v>30</v>
      </c>
      <c r="B435" s="553" t="s">
        <v>832</v>
      </c>
      <c r="C435" s="554"/>
      <c r="D435" s="464" t="s">
        <v>344</v>
      </c>
      <c r="E435" s="464">
        <v>1</v>
      </c>
      <c r="F435" s="463"/>
      <c r="G435" s="463"/>
      <c r="H435" s="463"/>
      <c r="I435" s="463"/>
      <c r="J435" s="463"/>
      <c r="K435" s="463"/>
      <c r="L435" s="463"/>
      <c r="M435" s="463"/>
      <c r="N435" s="463"/>
      <c r="O435" s="475"/>
    </row>
    <row r="436" spans="1:15" ht="15">
      <c r="A436" s="474">
        <v>31</v>
      </c>
      <c r="B436" s="553" t="s">
        <v>833</v>
      </c>
      <c r="C436" s="554"/>
      <c r="D436" s="464" t="s">
        <v>344</v>
      </c>
      <c r="E436" s="464">
        <v>1</v>
      </c>
      <c r="F436" s="463"/>
      <c r="G436" s="463"/>
      <c r="H436" s="463"/>
      <c r="I436" s="463"/>
      <c r="J436" s="463"/>
      <c r="K436" s="463"/>
      <c r="L436" s="463"/>
      <c r="M436" s="463"/>
      <c r="N436" s="463"/>
      <c r="O436" s="475"/>
    </row>
    <row r="437" spans="1:15" ht="15">
      <c r="A437" s="474">
        <v>32</v>
      </c>
      <c r="B437" s="553" t="s">
        <v>834</v>
      </c>
      <c r="C437" s="554"/>
      <c r="D437" s="464" t="s">
        <v>344</v>
      </c>
      <c r="E437" s="464">
        <v>1</v>
      </c>
      <c r="F437" s="463"/>
      <c r="G437" s="463"/>
      <c r="H437" s="463"/>
      <c r="I437" s="463"/>
      <c r="J437" s="463"/>
      <c r="K437" s="463"/>
      <c r="L437" s="463"/>
      <c r="M437" s="463"/>
      <c r="N437" s="463"/>
      <c r="O437" s="475"/>
    </row>
    <row r="438" spans="1:15" ht="15">
      <c r="A438" s="474">
        <v>33</v>
      </c>
      <c r="B438" s="553" t="s">
        <v>835</v>
      </c>
      <c r="C438" s="554"/>
      <c r="D438" s="464" t="s">
        <v>344</v>
      </c>
      <c r="E438" s="464">
        <v>1</v>
      </c>
      <c r="F438" s="463"/>
      <c r="G438" s="463"/>
      <c r="H438" s="463"/>
      <c r="I438" s="463"/>
      <c r="J438" s="463"/>
      <c r="K438" s="463"/>
      <c r="L438" s="463"/>
      <c r="M438" s="463"/>
      <c r="N438" s="463"/>
      <c r="O438" s="475"/>
    </row>
    <row r="439" spans="1:15" ht="15">
      <c r="A439" s="474">
        <v>34</v>
      </c>
      <c r="B439" s="553" t="s">
        <v>836</v>
      </c>
      <c r="C439" s="554"/>
      <c r="D439" s="464" t="s">
        <v>344</v>
      </c>
      <c r="E439" s="464">
        <v>1</v>
      </c>
      <c r="F439" s="463"/>
      <c r="G439" s="463"/>
      <c r="H439" s="463"/>
      <c r="I439" s="463"/>
      <c r="J439" s="463"/>
      <c r="K439" s="463"/>
      <c r="L439" s="463"/>
      <c r="M439" s="463"/>
      <c r="N439" s="463"/>
      <c r="O439" s="475"/>
    </row>
    <row r="440" spans="1:15" ht="15">
      <c r="A440" s="474">
        <v>35</v>
      </c>
      <c r="B440" s="555" t="s">
        <v>837</v>
      </c>
      <c r="C440" s="556"/>
      <c r="D440" s="464" t="s">
        <v>344</v>
      </c>
      <c r="E440" s="464">
        <v>1</v>
      </c>
      <c r="F440" s="463"/>
      <c r="G440" s="463"/>
      <c r="H440" s="463"/>
      <c r="I440" s="463"/>
      <c r="J440" s="463"/>
      <c r="K440" s="463"/>
      <c r="L440" s="463"/>
      <c r="M440" s="463"/>
      <c r="N440" s="463"/>
      <c r="O440" s="475"/>
    </row>
    <row r="441" spans="1:15" ht="15">
      <c r="A441" s="474">
        <v>36</v>
      </c>
      <c r="B441" s="555" t="s">
        <v>838</v>
      </c>
      <c r="C441" s="556"/>
      <c r="D441" s="464" t="s">
        <v>344</v>
      </c>
      <c r="E441" s="464">
        <v>1</v>
      </c>
      <c r="F441" s="463"/>
      <c r="G441" s="463"/>
      <c r="H441" s="463"/>
      <c r="I441" s="463"/>
      <c r="J441" s="463"/>
      <c r="K441" s="463"/>
      <c r="L441" s="463"/>
      <c r="M441" s="463"/>
      <c r="N441" s="463"/>
      <c r="O441" s="475"/>
    </row>
    <row r="442" spans="1:15" ht="15">
      <c r="A442" s="474">
        <v>37</v>
      </c>
      <c r="B442" s="555" t="s">
        <v>839</v>
      </c>
      <c r="C442" s="556"/>
      <c r="D442" s="464" t="s">
        <v>344</v>
      </c>
      <c r="E442" s="464">
        <v>1</v>
      </c>
      <c r="F442" s="463"/>
      <c r="G442" s="463"/>
      <c r="H442" s="463"/>
      <c r="I442" s="463"/>
      <c r="J442" s="463"/>
      <c r="K442" s="463"/>
      <c r="L442" s="463"/>
      <c r="M442" s="463"/>
      <c r="N442" s="463"/>
      <c r="O442" s="475"/>
    </row>
    <row r="443" spans="1:15" ht="15">
      <c r="A443" s="474">
        <v>38</v>
      </c>
      <c r="B443" s="555" t="s">
        <v>840</v>
      </c>
      <c r="C443" s="556"/>
      <c r="D443" s="464" t="s">
        <v>344</v>
      </c>
      <c r="E443" s="464">
        <v>1</v>
      </c>
      <c r="F443" s="463"/>
      <c r="G443" s="463"/>
      <c r="H443" s="463"/>
      <c r="I443" s="463"/>
      <c r="J443" s="463"/>
      <c r="K443" s="463"/>
      <c r="L443" s="463"/>
      <c r="M443" s="463"/>
      <c r="N443" s="463"/>
      <c r="O443" s="475"/>
    </row>
    <row r="444" spans="1:15" ht="15">
      <c r="A444" s="474">
        <v>39</v>
      </c>
      <c r="B444" s="555" t="s">
        <v>841</v>
      </c>
      <c r="C444" s="556"/>
      <c r="D444" s="464" t="s">
        <v>344</v>
      </c>
      <c r="E444" s="464">
        <v>1</v>
      </c>
      <c r="F444" s="463"/>
      <c r="G444" s="463"/>
      <c r="H444" s="463"/>
      <c r="I444" s="463"/>
      <c r="J444" s="463"/>
      <c r="K444" s="463"/>
      <c r="L444" s="463"/>
      <c r="M444" s="463"/>
      <c r="N444" s="463"/>
      <c r="O444" s="475"/>
    </row>
    <row r="445" spans="1:15" ht="15.75" customHeight="1">
      <c r="A445" s="474">
        <v>40</v>
      </c>
      <c r="B445" s="555" t="s">
        <v>842</v>
      </c>
      <c r="C445" s="556"/>
      <c r="D445" s="464" t="s">
        <v>344</v>
      </c>
      <c r="E445" s="464">
        <v>1</v>
      </c>
      <c r="F445" s="463"/>
      <c r="G445" s="463"/>
      <c r="H445" s="463"/>
      <c r="I445" s="463"/>
      <c r="J445" s="463"/>
      <c r="K445" s="463"/>
      <c r="L445" s="463"/>
      <c r="M445" s="463"/>
      <c r="N445" s="463"/>
      <c r="O445" s="475"/>
    </row>
    <row r="446" spans="1:15" ht="15">
      <c r="A446" s="474">
        <v>41</v>
      </c>
      <c r="B446" s="555" t="s">
        <v>843</v>
      </c>
      <c r="C446" s="556"/>
      <c r="D446" s="464" t="s">
        <v>344</v>
      </c>
      <c r="E446" s="464">
        <v>1</v>
      </c>
      <c r="F446" s="463"/>
      <c r="G446" s="463"/>
      <c r="H446" s="463"/>
      <c r="I446" s="463"/>
      <c r="J446" s="463"/>
      <c r="K446" s="463"/>
      <c r="L446" s="463"/>
      <c r="M446" s="463"/>
      <c r="N446" s="463"/>
      <c r="O446" s="475"/>
    </row>
    <row r="447" spans="1:15" ht="15">
      <c r="A447" s="474">
        <v>42</v>
      </c>
      <c r="B447" s="555" t="s">
        <v>844</v>
      </c>
      <c r="C447" s="556"/>
      <c r="D447" s="464" t="s">
        <v>344</v>
      </c>
      <c r="E447" s="464">
        <v>1</v>
      </c>
      <c r="F447" s="463"/>
      <c r="G447" s="463"/>
      <c r="H447" s="463"/>
      <c r="I447" s="463"/>
      <c r="J447" s="463"/>
      <c r="K447" s="463"/>
      <c r="L447" s="463"/>
      <c r="M447" s="463"/>
      <c r="N447" s="463"/>
      <c r="O447" s="475"/>
    </row>
    <row r="448" spans="1:15" ht="15">
      <c r="A448" s="474">
        <v>43</v>
      </c>
      <c r="B448" s="555" t="s">
        <v>845</v>
      </c>
      <c r="C448" s="556"/>
      <c r="D448" s="464" t="s">
        <v>344</v>
      </c>
      <c r="E448" s="464">
        <v>1</v>
      </c>
      <c r="F448" s="463"/>
      <c r="G448" s="463"/>
      <c r="H448" s="463"/>
      <c r="I448" s="463"/>
      <c r="J448" s="463"/>
      <c r="K448" s="463"/>
      <c r="L448" s="463"/>
      <c r="M448" s="463"/>
      <c r="N448" s="463"/>
      <c r="O448" s="475"/>
    </row>
    <row r="449" spans="1:15" ht="15">
      <c r="A449" s="474">
        <v>44</v>
      </c>
      <c r="B449" s="555" t="s">
        <v>846</v>
      </c>
      <c r="C449" s="556"/>
      <c r="D449" s="464" t="s">
        <v>344</v>
      </c>
      <c r="E449" s="464">
        <v>1</v>
      </c>
      <c r="F449" s="463"/>
      <c r="G449" s="463"/>
      <c r="H449" s="463"/>
      <c r="I449" s="463"/>
      <c r="J449" s="463"/>
      <c r="K449" s="463"/>
      <c r="L449" s="463"/>
      <c r="M449" s="463"/>
      <c r="N449" s="463"/>
      <c r="O449" s="475"/>
    </row>
    <row r="450" spans="1:15" ht="15">
      <c r="A450" s="474">
        <v>45</v>
      </c>
      <c r="B450" s="555" t="s">
        <v>847</v>
      </c>
      <c r="C450" s="556"/>
      <c r="D450" s="464" t="s">
        <v>344</v>
      </c>
      <c r="E450" s="464">
        <v>1</v>
      </c>
      <c r="F450" s="463"/>
      <c r="G450" s="463"/>
      <c r="H450" s="463"/>
      <c r="I450" s="463"/>
      <c r="J450" s="463"/>
      <c r="K450" s="463"/>
      <c r="L450" s="463"/>
      <c r="M450" s="463"/>
      <c r="N450" s="463"/>
      <c r="O450" s="475"/>
    </row>
    <row r="451" spans="1:15" ht="15">
      <c r="A451" s="474">
        <v>46</v>
      </c>
      <c r="B451" s="555" t="s">
        <v>879</v>
      </c>
      <c r="C451" s="556"/>
      <c r="D451" s="464" t="s">
        <v>344</v>
      </c>
      <c r="E451" s="464">
        <v>1</v>
      </c>
      <c r="F451" s="463"/>
      <c r="G451" s="463"/>
      <c r="H451" s="463"/>
      <c r="I451" s="463"/>
      <c r="J451" s="463"/>
      <c r="K451" s="463"/>
      <c r="L451" s="463"/>
      <c r="M451" s="463"/>
      <c r="N451" s="463"/>
      <c r="O451" s="475"/>
    </row>
    <row r="452" spans="1:15" ht="15">
      <c r="A452" s="474">
        <v>47</v>
      </c>
      <c r="B452" s="555" t="s">
        <v>848</v>
      </c>
      <c r="C452" s="556"/>
      <c r="D452" s="464" t="s">
        <v>344</v>
      </c>
      <c r="E452" s="464">
        <v>1</v>
      </c>
      <c r="F452" s="463"/>
      <c r="G452" s="463"/>
      <c r="H452" s="463"/>
      <c r="I452" s="463"/>
      <c r="J452" s="463"/>
      <c r="K452" s="463"/>
      <c r="L452" s="463"/>
      <c r="M452" s="463"/>
      <c r="N452" s="463"/>
      <c r="O452" s="475"/>
    </row>
    <row r="453" spans="1:15" ht="15">
      <c r="A453" s="474">
        <v>48</v>
      </c>
      <c r="B453" s="555" t="s">
        <v>828</v>
      </c>
      <c r="C453" s="556"/>
      <c r="D453" s="464" t="s">
        <v>344</v>
      </c>
      <c r="E453" s="464">
        <v>1</v>
      </c>
      <c r="F453" s="463"/>
      <c r="G453" s="463"/>
      <c r="H453" s="463"/>
      <c r="I453" s="463"/>
      <c r="J453" s="463"/>
      <c r="K453" s="463"/>
      <c r="L453" s="463"/>
      <c r="M453" s="463"/>
      <c r="N453" s="463"/>
      <c r="O453" s="475"/>
    </row>
    <row r="454" spans="1:15" ht="15">
      <c r="A454" s="474">
        <v>49</v>
      </c>
      <c r="B454" s="553" t="s">
        <v>849</v>
      </c>
      <c r="C454" s="554"/>
      <c r="D454" s="464" t="s">
        <v>344</v>
      </c>
      <c r="E454" s="464">
        <v>1</v>
      </c>
      <c r="F454" s="463"/>
      <c r="G454" s="463"/>
      <c r="H454" s="463"/>
      <c r="I454" s="463"/>
      <c r="J454" s="463"/>
      <c r="K454" s="463"/>
      <c r="L454" s="463"/>
      <c r="M454" s="463"/>
      <c r="N454" s="463"/>
      <c r="O454" s="475"/>
    </row>
    <row r="455" spans="1:15" ht="15">
      <c r="A455" s="474">
        <v>50</v>
      </c>
      <c r="B455" s="553" t="s">
        <v>850</v>
      </c>
      <c r="C455" s="554"/>
      <c r="D455" s="464" t="s">
        <v>344</v>
      </c>
      <c r="E455" s="464">
        <v>1</v>
      </c>
      <c r="F455" s="463"/>
      <c r="G455" s="463"/>
      <c r="H455" s="463"/>
      <c r="I455" s="463"/>
      <c r="J455" s="463"/>
      <c r="K455" s="463"/>
      <c r="L455" s="463"/>
      <c r="M455" s="463"/>
      <c r="N455" s="463"/>
      <c r="O455" s="475"/>
    </row>
    <row r="456" spans="1:15" ht="15">
      <c r="A456" s="474">
        <v>51</v>
      </c>
      <c r="B456" s="553" t="s">
        <v>851</v>
      </c>
      <c r="C456" s="554"/>
      <c r="D456" s="464" t="s">
        <v>344</v>
      </c>
      <c r="E456" s="464">
        <v>1</v>
      </c>
      <c r="F456" s="463"/>
      <c r="G456" s="463"/>
      <c r="H456" s="463"/>
      <c r="I456" s="463"/>
      <c r="J456" s="463"/>
      <c r="K456" s="463"/>
      <c r="L456" s="463"/>
      <c r="M456" s="463"/>
      <c r="N456" s="463"/>
      <c r="O456" s="475"/>
    </row>
    <row r="457" spans="1:15" ht="15">
      <c r="A457" s="474">
        <v>52</v>
      </c>
      <c r="B457" s="553" t="s">
        <v>852</v>
      </c>
      <c r="C457" s="554"/>
      <c r="D457" s="464" t="s">
        <v>344</v>
      </c>
      <c r="E457" s="464">
        <v>1</v>
      </c>
      <c r="F457" s="463"/>
      <c r="G457" s="463"/>
      <c r="H457" s="463"/>
      <c r="I457" s="463"/>
      <c r="J457" s="463"/>
      <c r="K457" s="463"/>
      <c r="L457" s="463"/>
      <c r="M457" s="463"/>
      <c r="N457" s="463"/>
      <c r="O457" s="475"/>
    </row>
    <row r="458" spans="1:15" ht="15">
      <c r="A458" s="474">
        <v>53</v>
      </c>
      <c r="B458" s="553" t="s">
        <v>874</v>
      </c>
      <c r="C458" s="554"/>
      <c r="D458" s="464" t="s">
        <v>344</v>
      </c>
      <c r="E458" s="464">
        <v>1</v>
      </c>
      <c r="F458" s="463"/>
      <c r="G458" s="463"/>
      <c r="H458" s="463"/>
      <c r="I458" s="463"/>
      <c r="J458" s="463"/>
      <c r="K458" s="463"/>
      <c r="L458" s="463"/>
      <c r="M458" s="463"/>
      <c r="N458" s="463"/>
      <c r="O458" s="475"/>
    </row>
    <row r="459" spans="1:15" ht="15">
      <c r="A459" s="474">
        <v>54</v>
      </c>
      <c r="B459" s="553" t="s">
        <v>875</v>
      </c>
      <c r="C459" s="554"/>
      <c r="D459" s="464" t="s">
        <v>344</v>
      </c>
      <c r="E459" s="464">
        <v>1</v>
      </c>
      <c r="F459" s="463"/>
      <c r="G459" s="463"/>
      <c r="H459" s="463"/>
      <c r="I459" s="463"/>
      <c r="J459" s="463"/>
      <c r="K459" s="463"/>
      <c r="L459" s="463"/>
      <c r="M459" s="463"/>
      <c r="N459" s="463"/>
      <c r="O459" s="475"/>
    </row>
    <row r="460" spans="1:15" ht="15">
      <c r="A460" s="474">
        <v>55</v>
      </c>
      <c r="B460" s="553" t="s">
        <v>876</v>
      </c>
      <c r="C460" s="554"/>
      <c r="D460" s="464" t="s">
        <v>344</v>
      </c>
      <c r="E460" s="464">
        <v>1</v>
      </c>
      <c r="F460" s="463"/>
      <c r="G460" s="463"/>
      <c r="H460" s="463"/>
      <c r="I460" s="463"/>
      <c r="J460" s="463"/>
      <c r="K460" s="463"/>
      <c r="L460" s="463"/>
      <c r="M460" s="463"/>
      <c r="N460" s="463"/>
      <c r="O460" s="475"/>
    </row>
    <row r="461" spans="1:15" ht="15">
      <c r="A461" s="474">
        <v>56</v>
      </c>
      <c r="B461" s="553" t="s">
        <v>877</v>
      </c>
      <c r="C461" s="554"/>
      <c r="D461" s="464" t="s">
        <v>344</v>
      </c>
      <c r="E461" s="464">
        <v>1</v>
      </c>
      <c r="F461" s="463"/>
      <c r="G461" s="463"/>
      <c r="H461" s="463"/>
      <c r="I461" s="463"/>
      <c r="J461" s="463"/>
      <c r="K461" s="463"/>
      <c r="L461" s="463"/>
      <c r="M461" s="463"/>
      <c r="N461" s="463"/>
      <c r="O461" s="475"/>
    </row>
    <row r="462" spans="1:15" ht="15">
      <c r="A462" s="474">
        <v>57</v>
      </c>
      <c r="B462" s="553" t="s">
        <v>853</v>
      </c>
      <c r="C462" s="554"/>
      <c r="D462" s="464" t="s">
        <v>344</v>
      </c>
      <c r="E462" s="464">
        <v>1</v>
      </c>
      <c r="F462" s="463"/>
      <c r="G462" s="463"/>
      <c r="H462" s="463"/>
      <c r="I462" s="463"/>
      <c r="J462" s="463"/>
      <c r="K462" s="463"/>
      <c r="L462" s="463"/>
      <c r="M462" s="463"/>
      <c r="N462" s="463"/>
      <c r="O462" s="475"/>
    </row>
    <row r="463" spans="1:15" ht="15">
      <c r="A463" s="474">
        <v>58</v>
      </c>
      <c r="B463" s="553" t="s">
        <v>854</v>
      </c>
      <c r="C463" s="554"/>
      <c r="D463" s="464" t="s">
        <v>344</v>
      </c>
      <c r="E463" s="464">
        <v>1</v>
      </c>
      <c r="F463" s="463"/>
      <c r="G463" s="463"/>
      <c r="H463" s="463"/>
      <c r="I463" s="463"/>
      <c r="J463" s="463"/>
      <c r="K463" s="463"/>
      <c r="L463" s="463"/>
      <c r="M463" s="463"/>
      <c r="N463" s="463"/>
      <c r="O463" s="475"/>
    </row>
    <row r="464" spans="1:15" ht="15">
      <c r="A464" s="474">
        <v>59</v>
      </c>
      <c r="B464" s="553" t="s">
        <v>855</v>
      </c>
      <c r="C464" s="554"/>
      <c r="D464" s="464" t="s">
        <v>344</v>
      </c>
      <c r="E464" s="464">
        <v>1</v>
      </c>
      <c r="F464" s="463"/>
      <c r="G464" s="463"/>
      <c r="H464" s="463"/>
      <c r="I464" s="463"/>
      <c r="J464" s="463"/>
      <c r="K464" s="463"/>
      <c r="L464" s="463"/>
      <c r="M464" s="463"/>
      <c r="N464" s="463"/>
      <c r="O464" s="475"/>
    </row>
    <row r="465" spans="1:15" ht="15">
      <c r="A465" s="474">
        <v>60</v>
      </c>
      <c r="B465" s="553" t="s">
        <v>856</v>
      </c>
      <c r="C465" s="554"/>
      <c r="D465" s="464" t="s">
        <v>344</v>
      </c>
      <c r="E465" s="464">
        <v>1</v>
      </c>
      <c r="F465" s="463"/>
      <c r="G465" s="463"/>
      <c r="H465" s="463"/>
      <c r="I465" s="463"/>
      <c r="J465" s="463"/>
      <c r="K465" s="463"/>
      <c r="L465" s="463"/>
      <c r="M465" s="463"/>
      <c r="N465" s="463"/>
      <c r="O465" s="475"/>
    </row>
    <row r="466" spans="1:15" ht="15">
      <c r="A466" s="474">
        <v>61</v>
      </c>
      <c r="B466" s="553" t="s">
        <v>857</v>
      </c>
      <c r="C466" s="554"/>
      <c r="D466" s="464" t="s">
        <v>344</v>
      </c>
      <c r="E466" s="464">
        <v>1</v>
      </c>
      <c r="F466" s="463"/>
      <c r="G466" s="463"/>
      <c r="H466" s="463"/>
      <c r="I466" s="463"/>
      <c r="J466" s="463"/>
      <c r="K466" s="463"/>
      <c r="L466" s="463"/>
      <c r="M466" s="463"/>
      <c r="N466" s="463"/>
      <c r="O466" s="475"/>
    </row>
    <row r="467" spans="1:15" ht="15">
      <c r="A467" s="474">
        <v>62</v>
      </c>
      <c r="B467" s="553" t="s">
        <v>880</v>
      </c>
      <c r="C467" s="554"/>
      <c r="D467" s="464" t="s">
        <v>344</v>
      </c>
      <c r="E467" s="464">
        <v>1</v>
      </c>
      <c r="F467" s="463"/>
      <c r="G467" s="463"/>
      <c r="H467" s="463"/>
      <c r="I467" s="463"/>
      <c r="J467" s="463"/>
      <c r="K467" s="463"/>
      <c r="L467" s="463"/>
      <c r="M467" s="463"/>
      <c r="N467" s="463"/>
      <c r="O467" s="475"/>
    </row>
    <row r="468" spans="1:15" ht="15">
      <c r="A468" s="474">
        <v>63</v>
      </c>
      <c r="B468" s="553" t="s">
        <v>858</v>
      </c>
      <c r="C468" s="554"/>
      <c r="D468" s="464" t="s">
        <v>344</v>
      </c>
      <c r="E468" s="464">
        <v>1</v>
      </c>
      <c r="F468" s="463"/>
      <c r="G468" s="463"/>
      <c r="H468" s="463"/>
      <c r="I468" s="463"/>
      <c r="J468" s="463"/>
      <c r="K468" s="463"/>
      <c r="L468" s="463"/>
      <c r="M468" s="463"/>
      <c r="N468" s="463"/>
      <c r="O468" s="475"/>
    </row>
    <row r="469" spans="1:15" ht="15">
      <c r="A469" s="474">
        <v>64</v>
      </c>
      <c r="B469" s="553" t="s">
        <v>878</v>
      </c>
      <c r="C469" s="554"/>
      <c r="D469" s="464" t="s">
        <v>344</v>
      </c>
      <c r="E469" s="464">
        <v>1</v>
      </c>
      <c r="F469" s="463"/>
      <c r="G469" s="463"/>
      <c r="H469" s="463"/>
      <c r="I469" s="463"/>
      <c r="J469" s="463"/>
      <c r="K469" s="463"/>
      <c r="L469" s="463"/>
      <c r="M469" s="463"/>
      <c r="N469" s="463"/>
      <c r="O469" s="475"/>
    </row>
    <row r="470" spans="1:15" ht="15">
      <c r="A470" s="474">
        <v>65</v>
      </c>
      <c r="B470" s="553" t="s">
        <v>859</v>
      </c>
      <c r="C470" s="554"/>
      <c r="D470" s="464" t="s">
        <v>344</v>
      </c>
      <c r="E470" s="464">
        <v>1</v>
      </c>
      <c r="F470" s="463"/>
      <c r="G470" s="463"/>
      <c r="H470" s="463"/>
      <c r="I470" s="463"/>
      <c r="J470" s="463"/>
      <c r="K470" s="463"/>
      <c r="L470" s="463"/>
      <c r="M470" s="463"/>
      <c r="N470" s="463"/>
      <c r="O470" s="475"/>
    </row>
    <row r="471" spans="1:15" ht="15">
      <c r="A471" s="474">
        <v>66</v>
      </c>
      <c r="B471" s="553" t="s">
        <v>860</v>
      </c>
      <c r="C471" s="554"/>
      <c r="D471" s="464" t="s">
        <v>344</v>
      </c>
      <c r="E471" s="464">
        <v>1</v>
      </c>
      <c r="F471" s="463"/>
      <c r="G471" s="463"/>
      <c r="H471" s="463"/>
      <c r="I471" s="463"/>
      <c r="J471" s="463"/>
      <c r="K471" s="463"/>
      <c r="L471" s="463"/>
      <c r="M471" s="463"/>
      <c r="N471" s="463"/>
      <c r="O471" s="475"/>
    </row>
    <row r="472" spans="1:15" ht="15">
      <c r="A472" s="474">
        <v>67</v>
      </c>
      <c r="B472" s="553" t="s">
        <v>861</v>
      </c>
      <c r="C472" s="554"/>
      <c r="D472" s="464" t="s">
        <v>344</v>
      </c>
      <c r="E472" s="464">
        <v>1</v>
      </c>
      <c r="F472" s="463"/>
      <c r="G472" s="463"/>
      <c r="H472" s="463"/>
      <c r="I472" s="463"/>
      <c r="J472" s="463"/>
      <c r="K472" s="463"/>
      <c r="L472" s="463"/>
      <c r="M472" s="463"/>
      <c r="N472" s="463"/>
      <c r="O472" s="475"/>
    </row>
    <row r="473" spans="1:15" ht="15">
      <c r="A473" s="474">
        <v>68</v>
      </c>
      <c r="B473" s="553" t="s">
        <v>862</v>
      </c>
      <c r="C473" s="554"/>
      <c r="D473" s="464" t="s">
        <v>344</v>
      </c>
      <c r="E473" s="464">
        <v>1</v>
      </c>
      <c r="F473" s="463"/>
      <c r="G473" s="463"/>
      <c r="H473" s="463"/>
      <c r="I473" s="463"/>
      <c r="J473" s="463"/>
      <c r="K473" s="463"/>
      <c r="L473" s="463"/>
      <c r="M473" s="463"/>
      <c r="N473" s="463"/>
      <c r="O473" s="475"/>
    </row>
    <row r="474" spans="1:15" ht="15">
      <c r="A474" s="474">
        <v>69</v>
      </c>
      <c r="B474" s="553" t="s">
        <v>863</v>
      </c>
      <c r="C474" s="554"/>
      <c r="D474" s="464" t="s">
        <v>344</v>
      </c>
      <c r="E474" s="464">
        <v>1</v>
      </c>
      <c r="F474" s="463"/>
      <c r="G474" s="463"/>
      <c r="H474" s="463"/>
      <c r="I474" s="463"/>
      <c r="J474" s="463"/>
      <c r="K474" s="463"/>
      <c r="L474" s="463"/>
      <c r="M474" s="463"/>
      <c r="N474" s="463"/>
      <c r="O474" s="475"/>
    </row>
    <row r="475" spans="1:15" ht="15">
      <c r="A475" s="474">
        <v>70</v>
      </c>
      <c r="B475" s="553" t="s">
        <v>864</v>
      </c>
      <c r="C475" s="554"/>
      <c r="D475" s="464" t="s">
        <v>344</v>
      </c>
      <c r="E475" s="464">
        <v>1</v>
      </c>
      <c r="F475" s="463"/>
      <c r="G475" s="463"/>
      <c r="H475" s="463"/>
      <c r="I475" s="463"/>
      <c r="J475" s="463"/>
      <c r="K475" s="463"/>
      <c r="L475" s="463"/>
      <c r="M475" s="463"/>
      <c r="N475" s="463"/>
      <c r="O475" s="475"/>
    </row>
    <row r="476" spans="1:15" ht="15">
      <c r="A476" s="474">
        <v>71</v>
      </c>
      <c r="B476" s="553" t="s">
        <v>865</v>
      </c>
      <c r="C476" s="554"/>
      <c r="D476" s="464" t="s">
        <v>344</v>
      </c>
      <c r="E476" s="464">
        <v>1</v>
      </c>
      <c r="F476" s="463"/>
      <c r="G476" s="463"/>
      <c r="H476" s="463"/>
      <c r="I476" s="463"/>
      <c r="J476" s="463"/>
      <c r="K476" s="463"/>
      <c r="L476" s="463"/>
      <c r="M476" s="463"/>
      <c r="N476" s="463"/>
      <c r="O476" s="475"/>
    </row>
    <row r="477" spans="1:15" ht="15">
      <c r="A477" s="474">
        <v>72</v>
      </c>
      <c r="B477" s="553" t="s">
        <v>866</v>
      </c>
      <c r="C477" s="554"/>
      <c r="D477" s="464" t="s">
        <v>344</v>
      </c>
      <c r="E477" s="464">
        <v>1</v>
      </c>
      <c r="F477" s="463"/>
      <c r="G477" s="463"/>
      <c r="H477" s="463"/>
      <c r="I477" s="463"/>
      <c r="J477" s="463"/>
      <c r="K477" s="463"/>
      <c r="L477" s="463"/>
      <c r="M477" s="463"/>
      <c r="N477" s="463"/>
      <c r="O477" s="475"/>
    </row>
    <row r="478" spans="1:15" ht="15">
      <c r="A478" s="474">
        <v>73</v>
      </c>
      <c r="B478" s="553" t="s">
        <v>867</v>
      </c>
      <c r="C478" s="554"/>
      <c r="D478" s="464" t="s">
        <v>344</v>
      </c>
      <c r="E478" s="464">
        <v>1</v>
      </c>
      <c r="F478" s="463"/>
      <c r="G478" s="463"/>
      <c r="H478" s="463"/>
      <c r="I478" s="463"/>
      <c r="J478" s="463"/>
      <c r="K478" s="463"/>
      <c r="L478" s="463"/>
      <c r="M478" s="463"/>
      <c r="N478" s="463"/>
      <c r="O478" s="475"/>
    </row>
    <row r="479" spans="1:15" ht="15">
      <c r="A479" s="474">
        <v>74</v>
      </c>
      <c r="B479" s="553" t="s">
        <v>868</v>
      </c>
      <c r="C479" s="554"/>
      <c r="D479" s="464" t="s">
        <v>344</v>
      </c>
      <c r="E479" s="464">
        <v>1</v>
      </c>
      <c r="F479" s="463"/>
      <c r="G479" s="463"/>
      <c r="H479" s="463"/>
      <c r="I479" s="463"/>
      <c r="J479" s="463"/>
      <c r="K479" s="463"/>
      <c r="L479" s="463"/>
      <c r="M479" s="463"/>
      <c r="N479" s="463"/>
      <c r="O479" s="475"/>
    </row>
    <row r="480" spans="1:15" ht="15">
      <c r="A480" s="474">
        <v>75</v>
      </c>
      <c r="B480" s="553" t="s">
        <v>869</v>
      </c>
      <c r="C480" s="554"/>
      <c r="D480" s="464" t="s">
        <v>344</v>
      </c>
      <c r="E480" s="464">
        <v>1</v>
      </c>
      <c r="F480" s="463"/>
      <c r="G480" s="463"/>
      <c r="H480" s="463"/>
      <c r="I480" s="463"/>
      <c r="J480" s="463"/>
      <c r="K480" s="463"/>
      <c r="L480" s="463"/>
      <c r="M480" s="463"/>
      <c r="N480" s="463"/>
      <c r="O480" s="475"/>
    </row>
    <row r="481" spans="1:15" ht="15">
      <c r="A481" s="474">
        <v>76</v>
      </c>
      <c r="B481" s="553" t="s">
        <v>870</v>
      </c>
      <c r="C481" s="554"/>
      <c r="D481" s="464" t="s">
        <v>344</v>
      </c>
      <c r="E481" s="464">
        <v>1</v>
      </c>
      <c r="F481" s="463"/>
      <c r="G481" s="463"/>
      <c r="H481" s="463"/>
      <c r="I481" s="463"/>
      <c r="J481" s="463"/>
      <c r="K481" s="463"/>
      <c r="L481" s="463"/>
      <c r="M481" s="463"/>
      <c r="N481" s="463"/>
      <c r="O481" s="475"/>
    </row>
    <row r="482" spans="1:15" ht="15">
      <c r="A482" s="474">
        <v>77</v>
      </c>
      <c r="B482" s="553" t="s">
        <v>871</v>
      </c>
      <c r="C482" s="554"/>
      <c r="D482" s="464" t="s">
        <v>344</v>
      </c>
      <c r="E482" s="464">
        <v>1</v>
      </c>
      <c r="F482" s="463"/>
      <c r="G482" s="463"/>
      <c r="H482" s="463"/>
      <c r="I482" s="463"/>
      <c r="J482" s="463"/>
      <c r="K482" s="463"/>
      <c r="L482" s="463"/>
      <c r="M482" s="463"/>
      <c r="N482" s="463"/>
      <c r="O482" s="475"/>
    </row>
    <row r="483" spans="1:15" ht="15">
      <c r="A483" s="474">
        <v>78</v>
      </c>
      <c r="B483" s="553" t="s">
        <v>872</v>
      </c>
      <c r="C483" s="554"/>
      <c r="D483" s="464" t="s">
        <v>344</v>
      </c>
      <c r="E483" s="464">
        <v>1</v>
      </c>
      <c r="F483" s="463"/>
      <c r="G483" s="463"/>
      <c r="H483" s="463"/>
      <c r="I483" s="463"/>
      <c r="J483" s="463"/>
      <c r="K483" s="463"/>
      <c r="L483" s="463"/>
      <c r="M483" s="463"/>
      <c r="N483" s="463"/>
      <c r="O483" s="475"/>
    </row>
    <row r="484" spans="1:15" ht="15" customHeight="1">
      <c r="A484" s="474">
        <v>79</v>
      </c>
      <c r="B484" s="553" t="s">
        <v>873</v>
      </c>
      <c r="C484" s="554"/>
      <c r="D484" s="464" t="s">
        <v>344</v>
      </c>
      <c r="E484" s="464">
        <v>1</v>
      </c>
      <c r="F484" s="463"/>
      <c r="G484" s="463"/>
      <c r="H484" s="463"/>
      <c r="I484" s="463"/>
      <c r="J484" s="463"/>
      <c r="K484" s="463"/>
      <c r="L484" s="463"/>
      <c r="M484" s="463"/>
      <c r="N484" s="463"/>
      <c r="O484" s="475"/>
    </row>
    <row r="485" spans="1:15" ht="15.75" customHeight="1">
      <c r="A485" s="474">
        <v>80</v>
      </c>
      <c r="B485" s="564" t="s">
        <v>882</v>
      </c>
      <c r="C485" s="565"/>
      <c r="D485" s="464" t="s">
        <v>344</v>
      </c>
      <c r="E485" s="464">
        <v>1</v>
      </c>
      <c r="F485" s="463"/>
      <c r="G485" s="463"/>
      <c r="H485" s="463"/>
      <c r="I485" s="463"/>
      <c r="J485" s="463"/>
      <c r="K485" s="463"/>
      <c r="L485" s="463"/>
      <c r="M485" s="463"/>
      <c r="N485" s="463"/>
      <c r="O485" s="475"/>
    </row>
    <row r="486" spans="1:15" ht="15">
      <c r="A486" s="495">
        <v>81</v>
      </c>
      <c r="B486" s="557" t="s">
        <v>881</v>
      </c>
      <c r="C486" s="557"/>
      <c r="D486" s="490" t="s">
        <v>344</v>
      </c>
      <c r="E486" s="490">
        <v>1</v>
      </c>
      <c r="F486" s="492"/>
      <c r="G486" s="492"/>
      <c r="H486" s="492"/>
      <c r="I486" s="492"/>
      <c r="J486" s="492"/>
      <c r="K486" s="492"/>
      <c r="L486" s="492"/>
      <c r="M486" s="492"/>
      <c r="N486" s="492"/>
      <c r="O486" s="493"/>
    </row>
    <row r="487" spans="1:15" ht="15.75" thickBot="1">
      <c r="A487" s="520" t="s">
        <v>883</v>
      </c>
      <c r="B487" s="521"/>
      <c r="C487" s="521"/>
      <c r="D487" s="521"/>
      <c r="E487" s="521"/>
      <c r="F487" s="521"/>
      <c r="G487" s="521"/>
      <c r="H487" s="521"/>
      <c r="I487" s="521"/>
      <c r="J487" s="521"/>
      <c r="K487" s="521"/>
      <c r="L487" s="521"/>
      <c r="M487" s="521"/>
      <c r="N487" s="521"/>
      <c r="O487" s="522"/>
    </row>
    <row r="488" spans="1:15" ht="29.25" customHeight="1">
      <c r="A488" s="523" t="s">
        <v>713</v>
      </c>
      <c r="B488" s="525" t="s">
        <v>720</v>
      </c>
      <c r="C488" s="525"/>
      <c r="D488" s="525" t="s">
        <v>714</v>
      </c>
      <c r="E488" s="507" t="s">
        <v>715</v>
      </c>
      <c r="F488" s="509" t="s">
        <v>920</v>
      </c>
      <c r="G488" s="509"/>
      <c r="H488" s="509"/>
      <c r="I488" s="509"/>
      <c r="J488" s="509"/>
      <c r="K488" s="509" t="s">
        <v>921</v>
      </c>
      <c r="L488" s="509"/>
      <c r="M488" s="509"/>
      <c r="N488" s="509"/>
      <c r="O488" s="510"/>
    </row>
    <row r="489" spans="1:15" ht="24.75" thickBot="1">
      <c r="A489" s="524"/>
      <c r="B489" s="526"/>
      <c r="C489" s="526"/>
      <c r="D489" s="526"/>
      <c r="E489" s="508"/>
      <c r="F489" s="468" t="s">
        <v>716</v>
      </c>
      <c r="G489" s="468" t="s">
        <v>712</v>
      </c>
      <c r="H489" s="478" t="s">
        <v>717</v>
      </c>
      <c r="I489" s="468" t="s">
        <v>718</v>
      </c>
      <c r="J489" s="468" t="s">
        <v>719</v>
      </c>
      <c r="K489" s="468" t="s">
        <v>716</v>
      </c>
      <c r="L489" s="468" t="s">
        <v>712</v>
      </c>
      <c r="M489" s="478" t="s">
        <v>717</v>
      </c>
      <c r="N489" s="468" t="s">
        <v>718</v>
      </c>
      <c r="O489" s="469" t="s">
        <v>719</v>
      </c>
    </row>
    <row r="490" spans="1:15" ht="15">
      <c r="A490" s="470">
        <v>1</v>
      </c>
      <c r="B490" s="558" t="s">
        <v>804</v>
      </c>
      <c r="C490" s="558"/>
      <c r="D490" s="471" t="s">
        <v>344</v>
      </c>
      <c r="E490" s="471">
        <v>1</v>
      </c>
      <c r="F490" s="472"/>
      <c r="G490" s="472"/>
      <c r="H490" s="472"/>
      <c r="I490" s="472"/>
      <c r="J490" s="472"/>
      <c r="K490" s="472"/>
      <c r="L490" s="472"/>
      <c r="M490" s="472"/>
      <c r="N490" s="472"/>
      <c r="O490" s="473"/>
    </row>
    <row r="491" spans="1:15" ht="15">
      <c r="A491" s="474">
        <v>2</v>
      </c>
      <c r="B491" s="559" t="s">
        <v>805</v>
      </c>
      <c r="C491" s="559"/>
      <c r="D491" s="464" t="s">
        <v>344</v>
      </c>
      <c r="E491" s="464">
        <v>1</v>
      </c>
      <c r="F491" s="463"/>
      <c r="G491" s="463"/>
      <c r="H491" s="463"/>
      <c r="I491" s="463"/>
      <c r="J491" s="463"/>
      <c r="K491" s="463"/>
      <c r="L491" s="463"/>
      <c r="M491" s="463"/>
      <c r="N491" s="463"/>
      <c r="O491" s="475"/>
    </row>
    <row r="492" spans="1:15" ht="15">
      <c r="A492" s="474">
        <v>3</v>
      </c>
      <c r="B492" s="559" t="s">
        <v>806</v>
      </c>
      <c r="C492" s="559"/>
      <c r="D492" s="464" t="s">
        <v>344</v>
      </c>
      <c r="E492" s="464">
        <v>1</v>
      </c>
      <c r="F492" s="463"/>
      <c r="G492" s="463"/>
      <c r="H492" s="463"/>
      <c r="I492" s="463"/>
      <c r="J492" s="463"/>
      <c r="K492" s="463"/>
      <c r="L492" s="463"/>
      <c r="M492" s="463"/>
      <c r="N492" s="463"/>
      <c r="O492" s="475"/>
    </row>
    <row r="493" spans="1:15" ht="15">
      <c r="A493" s="474">
        <v>4</v>
      </c>
      <c r="B493" s="559" t="s">
        <v>807</v>
      </c>
      <c r="C493" s="559"/>
      <c r="D493" s="464" t="s">
        <v>344</v>
      </c>
      <c r="E493" s="464">
        <v>1</v>
      </c>
      <c r="F493" s="463"/>
      <c r="G493" s="463"/>
      <c r="H493" s="463"/>
      <c r="I493" s="463"/>
      <c r="J493" s="463"/>
      <c r="K493" s="463"/>
      <c r="L493" s="463"/>
      <c r="M493" s="463"/>
      <c r="N493" s="463"/>
      <c r="O493" s="475"/>
    </row>
    <row r="494" spans="1:15" ht="15">
      <c r="A494" s="474">
        <v>5</v>
      </c>
      <c r="B494" s="559" t="s">
        <v>772</v>
      </c>
      <c r="C494" s="559"/>
      <c r="D494" s="464" t="s">
        <v>344</v>
      </c>
      <c r="E494" s="464">
        <v>1</v>
      </c>
      <c r="F494" s="463"/>
      <c r="G494" s="463"/>
      <c r="H494" s="463"/>
      <c r="I494" s="463"/>
      <c r="J494" s="463"/>
      <c r="K494" s="463"/>
      <c r="L494" s="463"/>
      <c r="M494" s="463"/>
      <c r="N494" s="463"/>
      <c r="O494" s="475"/>
    </row>
    <row r="495" spans="1:15" ht="15">
      <c r="A495" s="474">
        <v>6</v>
      </c>
      <c r="B495" s="559" t="s">
        <v>808</v>
      </c>
      <c r="C495" s="559"/>
      <c r="D495" s="464" t="s">
        <v>344</v>
      </c>
      <c r="E495" s="464">
        <v>1</v>
      </c>
      <c r="F495" s="463"/>
      <c r="G495" s="463"/>
      <c r="H495" s="463"/>
      <c r="I495" s="463"/>
      <c r="J495" s="463"/>
      <c r="K495" s="463"/>
      <c r="L495" s="463"/>
      <c r="M495" s="463"/>
      <c r="N495" s="463"/>
      <c r="O495" s="475"/>
    </row>
    <row r="496" spans="1:15" ht="15">
      <c r="A496" s="474">
        <v>7</v>
      </c>
      <c r="B496" s="559" t="s">
        <v>809</v>
      </c>
      <c r="C496" s="559"/>
      <c r="D496" s="464" t="s">
        <v>344</v>
      </c>
      <c r="E496" s="464">
        <v>1</v>
      </c>
      <c r="F496" s="463"/>
      <c r="G496" s="463"/>
      <c r="H496" s="463"/>
      <c r="I496" s="463"/>
      <c r="J496" s="463"/>
      <c r="K496" s="463"/>
      <c r="L496" s="463"/>
      <c r="M496" s="463"/>
      <c r="N496" s="463"/>
      <c r="O496" s="475"/>
    </row>
    <row r="497" spans="1:15" ht="15">
      <c r="A497" s="474">
        <v>8</v>
      </c>
      <c r="B497" s="559" t="s">
        <v>810</v>
      </c>
      <c r="C497" s="559"/>
      <c r="D497" s="464" t="s">
        <v>344</v>
      </c>
      <c r="E497" s="464">
        <v>1</v>
      </c>
      <c r="F497" s="463"/>
      <c r="G497" s="463"/>
      <c r="H497" s="463"/>
      <c r="I497" s="463"/>
      <c r="J497" s="463"/>
      <c r="K497" s="463"/>
      <c r="L497" s="463"/>
      <c r="M497" s="463"/>
      <c r="N497" s="463"/>
      <c r="O497" s="475"/>
    </row>
    <row r="498" spans="1:15" ht="15">
      <c r="A498" s="474">
        <v>9</v>
      </c>
      <c r="B498" s="559" t="s">
        <v>811</v>
      </c>
      <c r="C498" s="559"/>
      <c r="D498" s="464" t="s">
        <v>344</v>
      </c>
      <c r="E498" s="464">
        <v>1</v>
      </c>
      <c r="F498" s="463"/>
      <c r="G498" s="463"/>
      <c r="H498" s="463"/>
      <c r="I498" s="463"/>
      <c r="J498" s="463"/>
      <c r="K498" s="463"/>
      <c r="L498" s="463"/>
      <c r="M498" s="463"/>
      <c r="N498" s="463"/>
      <c r="O498" s="475"/>
    </row>
    <row r="499" spans="1:15" ht="15">
      <c r="A499" s="474">
        <v>10</v>
      </c>
      <c r="B499" s="559" t="s">
        <v>812</v>
      </c>
      <c r="C499" s="559"/>
      <c r="D499" s="464" t="s">
        <v>344</v>
      </c>
      <c r="E499" s="464">
        <v>1</v>
      </c>
      <c r="F499" s="463"/>
      <c r="G499" s="463"/>
      <c r="H499" s="463"/>
      <c r="I499" s="463"/>
      <c r="J499" s="463"/>
      <c r="K499" s="463"/>
      <c r="L499" s="463"/>
      <c r="M499" s="463"/>
      <c r="N499" s="463"/>
      <c r="O499" s="475"/>
    </row>
    <row r="500" spans="1:15" ht="15">
      <c r="A500" s="474">
        <v>11</v>
      </c>
      <c r="B500" s="559" t="s">
        <v>813</v>
      </c>
      <c r="C500" s="559"/>
      <c r="D500" s="464" t="s">
        <v>344</v>
      </c>
      <c r="E500" s="464">
        <v>1</v>
      </c>
      <c r="F500" s="463"/>
      <c r="G500" s="463"/>
      <c r="H500" s="463"/>
      <c r="I500" s="463"/>
      <c r="J500" s="463"/>
      <c r="K500" s="463"/>
      <c r="L500" s="463"/>
      <c r="M500" s="463"/>
      <c r="N500" s="463"/>
      <c r="O500" s="475"/>
    </row>
    <row r="501" spans="1:15" ht="15">
      <c r="A501" s="474">
        <v>12</v>
      </c>
      <c r="B501" s="559" t="s">
        <v>814</v>
      </c>
      <c r="C501" s="559"/>
      <c r="D501" s="464" t="s">
        <v>344</v>
      </c>
      <c r="E501" s="464">
        <v>1</v>
      </c>
      <c r="F501" s="463"/>
      <c r="G501" s="463"/>
      <c r="H501" s="463"/>
      <c r="I501" s="463"/>
      <c r="J501" s="463"/>
      <c r="K501" s="463"/>
      <c r="L501" s="463"/>
      <c r="M501" s="463"/>
      <c r="N501" s="463"/>
      <c r="O501" s="475"/>
    </row>
    <row r="502" spans="1:15" ht="15">
      <c r="A502" s="474">
        <v>13</v>
      </c>
      <c r="B502" s="559" t="s">
        <v>815</v>
      </c>
      <c r="C502" s="559"/>
      <c r="D502" s="464" t="s">
        <v>344</v>
      </c>
      <c r="E502" s="464">
        <v>1</v>
      </c>
      <c r="F502" s="463"/>
      <c r="G502" s="463"/>
      <c r="H502" s="463"/>
      <c r="I502" s="463"/>
      <c r="J502" s="463"/>
      <c r="K502" s="463"/>
      <c r="L502" s="463"/>
      <c r="M502" s="463"/>
      <c r="N502" s="463"/>
      <c r="O502" s="475"/>
    </row>
    <row r="503" spans="1:15" ht="15">
      <c r="A503" s="474">
        <v>14</v>
      </c>
      <c r="B503" s="559" t="s">
        <v>816</v>
      </c>
      <c r="C503" s="559"/>
      <c r="D503" s="464" t="s">
        <v>344</v>
      </c>
      <c r="E503" s="464">
        <v>1</v>
      </c>
      <c r="F503" s="463"/>
      <c r="G503" s="463"/>
      <c r="H503" s="463"/>
      <c r="I503" s="463"/>
      <c r="J503" s="463"/>
      <c r="K503" s="463"/>
      <c r="L503" s="463"/>
      <c r="M503" s="463"/>
      <c r="N503" s="463"/>
      <c r="O503" s="475"/>
    </row>
    <row r="504" spans="1:15" ht="15">
      <c r="A504" s="474">
        <v>15</v>
      </c>
      <c r="B504" s="559" t="s">
        <v>817</v>
      </c>
      <c r="C504" s="559"/>
      <c r="D504" s="464" t="s">
        <v>344</v>
      </c>
      <c r="E504" s="464">
        <v>1</v>
      </c>
      <c r="F504" s="463"/>
      <c r="G504" s="463"/>
      <c r="H504" s="463"/>
      <c r="I504" s="463"/>
      <c r="J504" s="463"/>
      <c r="K504" s="463"/>
      <c r="L504" s="463"/>
      <c r="M504" s="463"/>
      <c r="N504" s="463"/>
      <c r="O504" s="475"/>
    </row>
    <row r="505" spans="1:15" ht="15">
      <c r="A505" s="474">
        <v>16</v>
      </c>
      <c r="B505" s="559" t="s">
        <v>818</v>
      </c>
      <c r="C505" s="559"/>
      <c r="D505" s="464" t="s">
        <v>344</v>
      </c>
      <c r="E505" s="464">
        <v>1</v>
      </c>
      <c r="F505" s="463"/>
      <c r="G505" s="463"/>
      <c r="H505" s="463"/>
      <c r="I505" s="463"/>
      <c r="J505" s="463"/>
      <c r="K505" s="463"/>
      <c r="L505" s="463"/>
      <c r="M505" s="463"/>
      <c r="N505" s="463"/>
      <c r="O505" s="475"/>
    </row>
    <row r="506" spans="1:15" ht="15">
      <c r="A506" s="474">
        <v>17</v>
      </c>
      <c r="B506" s="559" t="s">
        <v>819</v>
      </c>
      <c r="C506" s="559"/>
      <c r="D506" s="464" t="s">
        <v>344</v>
      </c>
      <c r="E506" s="464">
        <v>1</v>
      </c>
      <c r="F506" s="463"/>
      <c r="G506" s="463"/>
      <c r="H506" s="463"/>
      <c r="I506" s="463"/>
      <c r="J506" s="463"/>
      <c r="K506" s="463"/>
      <c r="L506" s="463"/>
      <c r="M506" s="463"/>
      <c r="N506" s="463"/>
      <c r="O506" s="475"/>
    </row>
    <row r="507" spans="1:15" ht="15">
      <c r="A507" s="474">
        <v>18</v>
      </c>
      <c r="B507" s="559" t="s">
        <v>820</v>
      </c>
      <c r="C507" s="559"/>
      <c r="D507" s="464" t="s">
        <v>344</v>
      </c>
      <c r="E507" s="464">
        <v>1</v>
      </c>
      <c r="F507" s="463"/>
      <c r="G507" s="463"/>
      <c r="H507" s="463"/>
      <c r="I507" s="463"/>
      <c r="J507" s="463"/>
      <c r="K507" s="463"/>
      <c r="L507" s="463"/>
      <c r="M507" s="463"/>
      <c r="N507" s="463"/>
      <c r="O507" s="475"/>
    </row>
    <row r="508" spans="1:15" ht="15">
      <c r="A508" s="474">
        <v>19</v>
      </c>
      <c r="B508" s="559" t="s">
        <v>821</v>
      </c>
      <c r="C508" s="559"/>
      <c r="D508" s="464" t="s">
        <v>344</v>
      </c>
      <c r="E508" s="464">
        <v>1</v>
      </c>
      <c r="F508" s="463"/>
      <c r="G508" s="463"/>
      <c r="H508" s="463"/>
      <c r="I508" s="463"/>
      <c r="J508" s="463"/>
      <c r="K508" s="463"/>
      <c r="L508" s="463"/>
      <c r="M508" s="463"/>
      <c r="N508" s="463"/>
      <c r="O508" s="475"/>
    </row>
    <row r="509" spans="1:15" ht="15">
      <c r="A509" s="474">
        <v>20</v>
      </c>
      <c r="B509" s="559" t="s">
        <v>822</v>
      </c>
      <c r="C509" s="559"/>
      <c r="D509" s="464" t="s">
        <v>344</v>
      </c>
      <c r="E509" s="464">
        <v>1</v>
      </c>
      <c r="F509" s="463"/>
      <c r="G509" s="463"/>
      <c r="H509" s="463"/>
      <c r="I509" s="463"/>
      <c r="J509" s="463"/>
      <c r="K509" s="463"/>
      <c r="L509" s="463"/>
      <c r="M509" s="463"/>
      <c r="N509" s="463"/>
      <c r="O509" s="475"/>
    </row>
    <row r="510" spans="1:15" ht="15">
      <c r="A510" s="474">
        <v>21</v>
      </c>
      <c r="B510" s="559" t="s">
        <v>823</v>
      </c>
      <c r="C510" s="559"/>
      <c r="D510" s="464" t="s">
        <v>344</v>
      </c>
      <c r="E510" s="464">
        <v>1</v>
      </c>
      <c r="F510" s="463"/>
      <c r="G510" s="463"/>
      <c r="H510" s="463"/>
      <c r="I510" s="463"/>
      <c r="J510" s="463"/>
      <c r="K510" s="463"/>
      <c r="L510" s="463"/>
      <c r="M510" s="463"/>
      <c r="N510" s="463"/>
      <c r="O510" s="475"/>
    </row>
    <row r="511" spans="1:15" ht="15">
      <c r="A511" s="474">
        <v>22</v>
      </c>
      <c r="B511" s="559" t="s">
        <v>824</v>
      </c>
      <c r="C511" s="559"/>
      <c r="D511" s="464" t="s">
        <v>344</v>
      </c>
      <c r="E511" s="464">
        <v>1</v>
      </c>
      <c r="F511" s="463"/>
      <c r="G511" s="463"/>
      <c r="H511" s="463"/>
      <c r="I511" s="463"/>
      <c r="J511" s="463"/>
      <c r="K511" s="463"/>
      <c r="L511" s="463"/>
      <c r="M511" s="463"/>
      <c r="N511" s="463"/>
      <c r="O511" s="475"/>
    </row>
    <row r="512" spans="1:15" ht="15">
      <c r="A512" s="474">
        <v>23</v>
      </c>
      <c r="B512" s="559" t="s">
        <v>825</v>
      </c>
      <c r="C512" s="559"/>
      <c r="D512" s="464" t="s">
        <v>344</v>
      </c>
      <c r="E512" s="464">
        <v>1</v>
      </c>
      <c r="F512" s="463"/>
      <c r="G512" s="463"/>
      <c r="H512" s="463"/>
      <c r="I512" s="463"/>
      <c r="J512" s="463"/>
      <c r="K512" s="463"/>
      <c r="L512" s="463"/>
      <c r="M512" s="463"/>
      <c r="N512" s="463"/>
      <c r="O512" s="475"/>
    </row>
    <row r="513" spans="1:15" ht="15">
      <c r="A513" s="474">
        <v>24</v>
      </c>
      <c r="B513" s="559" t="s">
        <v>826</v>
      </c>
      <c r="C513" s="559"/>
      <c r="D513" s="464" t="s">
        <v>344</v>
      </c>
      <c r="E513" s="464">
        <v>1</v>
      </c>
      <c r="F513" s="463"/>
      <c r="G513" s="463"/>
      <c r="H513" s="463"/>
      <c r="I513" s="463"/>
      <c r="J513" s="463"/>
      <c r="K513" s="463"/>
      <c r="L513" s="463"/>
      <c r="M513" s="463"/>
      <c r="N513" s="463"/>
      <c r="O513" s="475"/>
    </row>
    <row r="514" spans="1:15" ht="15">
      <c r="A514" s="474">
        <v>25</v>
      </c>
      <c r="B514" s="559" t="s">
        <v>827</v>
      </c>
      <c r="C514" s="559"/>
      <c r="D514" s="464" t="s">
        <v>344</v>
      </c>
      <c r="E514" s="464">
        <v>1</v>
      </c>
      <c r="F514" s="463"/>
      <c r="G514" s="463"/>
      <c r="H514" s="463"/>
      <c r="I514" s="463"/>
      <c r="J514" s="463"/>
      <c r="K514" s="463"/>
      <c r="L514" s="463"/>
      <c r="M514" s="463"/>
      <c r="N514" s="463"/>
      <c r="O514" s="475"/>
    </row>
    <row r="515" spans="1:15" ht="15">
      <c r="A515" s="474">
        <v>26</v>
      </c>
      <c r="B515" s="559" t="s">
        <v>828</v>
      </c>
      <c r="C515" s="559"/>
      <c r="D515" s="464" t="s">
        <v>344</v>
      </c>
      <c r="E515" s="464">
        <v>1</v>
      </c>
      <c r="F515" s="463"/>
      <c r="G515" s="463"/>
      <c r="H515" s="463"/>
      <c r="I515" s="463"/>
      <c r="J515" s="463"/>
      <c r="K515" s="463"/>
      <c r="L515" s="463"/>
      <c r="M515" s="463"/>
      <c r="N515" s="463"/>
      <c r="O515" s="475"/>
    </row>
    <row r="516" spans="1:15" ht="15">
      <c r="A516" s="474">
        <v>27</v>
      </c>
      <c r="B516" s="559" t="s">
        <v>829</v>
      </c>
      <c r="C516" s="559"/>
      <c r="D516" s="464" t="s">
        <v>344</v>
      </c>
      <c r="E516" s="464">
        <v>1</v>
      </c>
      <c r="F516" s="463"/>
      <c r="G516" s="463"/>
      <c r="H516" s="463"/>
      <c r="I516" s="463"/>
      <c r="J516" s="463"/>
      <c r="K516" s="463"/>
      <c r="L516" s="463"/>
      <c r="M516" s="463"/>
      <c r="N516" s="463"/>
      <c r="O516" s="475"/>
    </row>
    <row r="517" spans="1:15" ht="15">
      <c r="A517" s="474">
        <v>28</v>
      </c>
      <c r="B517" s="559" t="s">
        <v>830</v>
      </c>
      <c r="C517" s="559"/>
      <c r="D517" s="464" t="s">
        <v>344</v>
      </c>
      <c r="E517" s="464">
        <v>1</v>
      </c>
      <c r="F517" s="463"/>
      <c r="G517" s="463"/>
      <c r="H517" s="463"/>
      <c r="I517" s="463"/>
      <c r="J517" s="463"/>
      <c r="K517" s="463"/>
      <c r="L517" s="463"/>
      <c r="M517" s="463"/>
      <c r="N517" s="463"/>
      <c r="O517" s="475"/>
    </row>
    <row r="518" spans="1:15" ht="15">
      <c r="A518" s="474">
        <v>29</v>
      </c>
      <c r="B518" s="559" t="s">
        <v>831</v>
      </c>
      <c r="C518" s="559"/>
      <c r="D518" s="464" t="s">
        <v>344</v>
      </c>
      <c r="E518" s="464">
        <v>1</v>
      </c>
      <c r="F518" s="463"/>
      <c r="G518" s="463"/>
      <c r="H518" s="463"/>
      <c r="I518" s="463"/>
      <c r="J518" s="463"/>
      <c r="K518" s="463"/>
      <c r="L518" s="463"/>
      <c r="M518" s="463"/>
      <c r="N518" s="463"/>
      <c r="O518" s="475"/>
    </row>
    <row r="519" spans="1:15" ht="15">
      <c r="A519" s="474">
        <v>30</v>
      </c>
      <c r="B519" s="559" t="s">
        <v>832</v>
      </c>
      <c r="C519" s="559"/>
      <c r="D519" s="464" t="s">
        <v>344</v>
      </c>
      <c r="E519" s="464">
        <v>1</v>
      </c>
      <c r="F519" s="463"/>
      <c r="G519" s="463"/>
      <c r="H519" s="463"/>
      <c r="I519" s="463"/>
      <c r="J519" s="463"/>
      <c r="K519" s="463"/>
      <c r="L519" s="463"/>
      <c r="M519" s="463"/>
      <c r="N519" s="463"/>
      <c r="O519" s="475"/>
    </row>
    <row r="520" spans="1:15" ht="15">
      <c r="A520" s="474">
        <v>31</v>
      </c>
      <c r="B520" s="559" t="s">
        <v>833</v>
      </c>
      <c r="C520" s="559"/>
      <c r="D520" s="464" t="s">
        <v>344</v>
      </c>
      <c r="E520" s="464">
        <v>1</v>
      </c>
      <c r="F520" s="463"/>
      <c r="G520" s="463"/>
      <c r="H520" s="463"/>
      <c r="I520" s="463"/>
      <c r="J520" s="463"/>
      <c r="K520" s="463"/>
      <c r="L520" s="463"/>
      <c r="M520" s="463"/>
      <c r="N520" s="463"/>
      <c r="O520" s="475"/>
    </row>
    <row r="521" spans="1:15" ht="15">
      <c r="A521" s="474">
        <v>32</v>
      </c>
      <c r="B521" s="559" t="s">
        <v>834</v>
      </c>
      <c r="C521" s="559"/>
      <c r="D521" s="464" t="s">
        <v>344</v>
      </c>
      <c r="E521" s="464">
        <v>1</v>
      </c>
      <c r="F521" s="463"/>
      <c r="G521" s="463"/>
      <c r="H521" s="463"/>
      <c r="I521" s="463"/>
      <c r="J521" s="463"/>
      <c r="K521" s="463"/>
      <c r="L521" s="463"/>
      <c r="M521" s="463"/>
      <c r="N521" s="463"/>
      <c r="O521" s="475"/>
    </row>
    <row r="522" spans="1:15" ht="15">
      <c r="A522" s="474">
        <v>33</v>
      </c>
      <c r="B522" s="559" t="s">
        <v>835</v>
      </c>
      <c r="C522" s="559"/>
      <c r="D522" s="464" t="s">
        <v>344</v>
      </c>
      <c r="E522" s="464">
        <v>1</v>
      </c>
      <c r="F522" s="463"/>
      <c r="G522" s="463"/>
      <c r="H522" s="463"/>
      <c r="I522" s="463"/>
      <c r="J522" s="463"/>
      <c r="K522" s="463"/>
      <c r="L522" s="463"/>
      <c r="M522" s="463"/>
      <c r="N522" s="463"/>
      <c r="O522" s="475"/>
    </row>
    <row r="523" spans="1:15" ht="15">
      <c r="A523" s="474">
        <v>34</v>
      </c>
      <c r="B523" s="559" t="s">
        <v>836</v>
      </c>
      <c r="C523" s="559"/>
      <c r="D523" s="464" t="s">
        <v>344</v>
      </c>
      <c r="E523" s="464">
        <v>1</v>
      </c>
      <c r="F523" s="463"/>
      <c r="G523" s="463"/>
      <c r="H523" s="463"/>
      <c r="I523" s="463"/>
      <c r="J523" s="463"/>
      <c r="K523" s="463"/>
      <c r="L523" s="463"/>
      <c r="M523" s="463"/>
      <c r="N523" s="463"/>
      <c r="O523" s="475"/>
    </row>
    <row r="524" spans="1:15" ht="15">
      <c r="A524" s="474">
        <v>35</v>
      </c>
      <c r="B524" s="560" t="s">
        <v>837</v>
      </c>
      <c r="C524" s="560"/>
      <c r="D524" s="464" t="s">
        <v>344</v>
      </c>
      <c r="E524" s="464">
        <v>1</v>
      </c>
      <c r="F524" s="463"/>
      <c r="G524" s="463"/>
      <c r="H524" s="463"/>
      <c r="I524" s="463"/>
      <c r="J524" s="463"/>
      <c r="K524" s="463"/>
      <c r="L524" s="463"/>
      <c r="M524" s="463"/>
      <c r="N524" s="463"/>
      <c r="O524" s="475"/>
    </row>
    <row r="525" spans="1:15" ht="15">
      <c r="A525" s="474">
        <v>36</v>
      </c>
      <c r="B525" s="560" t="s">
        <v>838</v>
      </c>
      <c r="C525" s="560"/>
      <c r="D525" s="464" t="s">
        <v>344</v>
      </c>
      <c r="E525" s="464">
        <v>1</v>
      </c>
      <c r="F525" s="463"/>
      <c r="G525" s="463"/>
      <c r="H525" s="463"/>
      <c r="I525" s="463"/>
      <c r="J525" s="463"/>
      <c r="K525" s="463"/>
      <c r="L525" s="463"/>
      <c r="M525" s="463"/>
      <c r="N525" s="463"/>
      <c r="O525" s="475"/>
    </row>
    <row r="526" spans="1:15" ht="15">
      <c r="A526" s="474">
        <v>37</v>
      </c>
      <c r="B526" s="560" t="s">
        <v>839</v>
      </c>
      <c r="C526" s="560"/>
      <c r="D526" s="464" t="s">
        <v>344</v>
      </c>
      <c r="E526" s="464">
        <v>1</v>
      </c>
      <c r="F526" s="463"/>
      <c r="G526" s="463"/>
      <c r="H526" s="463"/>
      <c r="I526" s="463"/>
      <c r="J526" s="463"/>
      <c r="K526" s="463"/>
      <c r="L526" s="463"/>
      <c r="M526" s="463"/>
      <c r="N526" s="463"/>
      <c r="O526" s="475"/>
    </row>
    <row r="527" spans="1:15" ht="15">
      <c r="A527" s="474">
        <v>38</v>
      </c>
      <c r="B527" s="560" t="s">
        <v>840</v>
      </c>
      <c r="C527" s="560"/>
      <c r="D527" s="464" t="s">
        <v>344</v>
      </c>
      <c r="E527" s="464">
        <v>1</v>
      </c>
      <c r="F527" s="463"/>
      <c r="G527" s="463"/>
      <c r="H527" s="463"/>
      <c r="I527" s="463"/>
      <c r="J527" s="463"/>
      <c r="K527" s="463"/>
      <c r="L527" s="463"/>
      <c r="M527" s="463"/>
      <c r="N527" s="463"/>
      <c r="O527" s="475"/>
    </row>
    <row r="528" spans="1:15" ht="15">
      <c r="A528" s="474">
        <v>39</v>
      </c>
      <c r="B528" s="560" t="s">
        <v>841</v>
      </c>
      <c r="C528" s="560"/>
      <c r="D528" s="464" t="s">
        <v>344</v>
      </c>
      <c r="E528" s="464">
        <v>1</v>
      </c>
      <c r="F528" s="463"/>
      <c r="G528" s="463"/>
      <c r="H528" s="463"/>
      <c r="I528" s="463"/>
      <c r="J528" s="463"/>
      <c r="K528" s="463"/>
      <c r="L528" s="463"/>
      <c r="M528" s="463"/>
      <c r="N528" s="463"/>
      <c r="O528" s="475"/>
    </row>
    <row r="529" spans="1:15" ht="15">
      <c r="A529" s="474">
        <v>40</v>
      </c>
      <c r="B529" s="560" t="s">
        <v>842</v>
      </c>
      <c r="C529" s="560"/>
      <c r="D529" s="464" t="s">
        <v>344</v>
      </c>
      <c r="E529" s="464">
        <v>1</v>
      </c>
      <c r="F529" s="463"/>
      <c r="G529" s="463"/>
      <c r="H529" s="463"/>
      <c r="I529" s="463"/>
      <c r="J529" s="463"/>
      <c r="K529" s="463"/>
      <c r="L529" s="463"/>
      <c r="M529" s="463"/>
      <c r="N529" s="463"/>
      <c r="O529" s="475"/>
    </row>
    <row r="530" spans="1:15" ht="15">
      <c r="A530" s="474">
        <v>41</v>
      </c>
      <c r="B530" s="560" t="s">
        <v>843</v>
      </c>
      <c r="C530" s="560"/>
      <c r="D530" s="464" t="s">
        <v>344</v>
      </c>
      <c r="E530" s="464">
        <v>1</v>
      </c>
      <c r="F530" s="463"/>
      <c r="G530" s="463"/>
      <c r="H530" s="463"/>
      <c r="I530" s="463"/>
      <c r="J530" s="463"/>
      <c r="K530" s="463"/>
      <c r="L530" s="463"/>
      <c r="M530" s="463"/>
      <c r="N530" s="463"/>
      <c r="O530" s="475"/>
    </row>
    <row r="531" spans="1:15" ht="15">
      <c r="A531" s="474">
        <v>42</v>
      </c>
      <c r="B531" s="560" t="s">
        <v>844</v>
      </c>
      <c r="C531" s="560"/>
      <c r="D531" s="464" t="s">
        <v>344</v>
      </c>
      <c r="E531" s="464">
        <v>1</v>
      </c>
      <c r="F531" s="463"/>
      <c r="G531" s="463"/>
      <c r="H531" s="463"/>
      <c r="I531" s="463"/>
      <c r="J531" s="463"/>
      <c r="K531" s="463"/>
      <c r="L531" s="463"/>
      <c r="M531" s="463"/>
      <c r="N531" s="463"/>
      <c r="O531" s="475"/>
    </row>
    <row r="532" spans="1:15" ht="15">
      <c r="A532" s="474">
        <v>43</v>
      </c>
      <c r="B532" s="560" t="s">
        <v>845</v>
      </c>
      <c r="C532" s="560"/>
      <c r="D532" s="464" t="s">
        <v>344</v>
      </c>
      <c r="E532" s="464">
        <v>1</v>
      </c>
      <c r="F532" s="463"/>
      <c r="G532" s="463"/>
      <c r="H532" s="463"/>
      <c r="I532" s="463"/>
      <c r="J532" s="463"/>
      <c r="K532" s="463"/>
      <c r="L532" s="463"/>
      <c r="M532" s="463"/>
      <c r="N532" s="463"/>
      <c r="O532" s="475"/>
    </row>
    <row r="533" spans="1:15" ht="15">
      <c r="A533" s="474">
        <v>44</v>
      </c>
      <c r="B533" s="560" t="s">
        <v>846</v>
      </c>
      <c r="C533" s="560"/>
      <c r="D533" s="464" t="s">
        <v>344</v>
      </c>
      <c r="E533" s="464">
        <v>1</v>
      </c>
      <c r="F533" s="463"/>
      <c r="G533" s="463"/>
      <c r="H533" s="463"/>
      <c r="I533" s="463"/>
      <c r="J533" s="463"/>
      <c r="K533" s="463"/>
      <c r="L533" s="463"/>
      <c r="M533" s="463"/>
      <c r="N533" s="463"/>
      <c r="O533" s="475"/>
    </row>
    <row r="534" spans="1:15" ht="15">
      <c r="A534" s="474">
        <v>45</v>
      </c>
      <c r="B534" s="560" t="s">
        <v>847</v>
      </c>
      <c r="C534" s="560"/>
      <c r="D534" s="464" t="s">
        <v>344</v>
      </c>
      <c r="E534" s="464">
        <v>1</v>
      </c>
      <c r="F534" s="463"/>
      <c r="G534" s="463"/>
      <c r="H534" s="463"/>
      <c r="I534" s="463"/>
      <c r="J534" s="463"/>
      <c r="K534" s="463"/>
      <c r="L534" s="463"/>
      <c r="M534" s="463"/>
      <c r="N534" s="463"/>
      <c r="O534" s="475"/>
    </row>
    <row r="535" spans="1:15" ht="15">
      <c r="A535" s="474">
        <v>46</v>
      </c>
      <c r="B535" s="560" t="s">
        <v>879</v>
      </c>
      <c r="C535" s="560"/>
      <c r="D535" s="464" t="s">
        <v>344</v>
      </c>
      <c r="E535" s="464">
        <v>1</v>
      </c>
      <c r="F535" s="463"/>
      <c r="G535" s="463"/>
      <c r="H535" s="463"/>
      <c r="I535" s="463"/>
      <c r="J535" s="463"/>
      <c r="K535" s="463"/>
      <c r="L535" s="463"/>
      <c r="M535" s="463"/>
      <c r="N535" s="463"/>
      <c r="O535" s="475"/>
    </row>
    <row r="536" spans="1:15" ht="15">
      <c r="A536" s="474">
        <v>47</v>
      </c>
      <c r="B536" s="560" t="s">
        <v>848</v>
      </c>
      <c r="C536" s="560"/>
      <c r="D536" s="464" t="s">
        <v>344</v>
      </c>
      <c r="E536" s="464">
        <v>1</v>
      </c>
      <c r="F536" s="463"/>
      <c r="G536" s="463"/>
      <c r="H536" s="463"/>
      <c r="I536" s="463"/>
      <c r="J536" s="463"/>
      <c r="K536" s="463"/>
      <c r="L536" s="463"/>
      <c r="M536" s="463"/>
      <c r="N536" s="463"/>
      <c r="O536" s="475"/>
    </row>
    <row r="537" spans="1:15" ht="15">
      <c r="A537" s="474">
        <v>48</v>
      </c>
      <c r="B537" s="560" t="s">
        <v>828</v>
      </c>
      <c r="C537" s="560"/>
      <c r="D537" s="464" t="s">
        <v>344</v>
      </c>
      <c r="E537" s="464">
        <v>1</v>
      </c>
      <c r="F537" s="463"/>
      <c r="G537" s="463"/>
      <c r="H537" s="463"/>
      <c r="I537" s="463"/>
      <c r="J537" s="463"/>
      <c r="K537" s="463"/>
      <c r="L537" s="463"/>
      <c r="M537" s="463"/>
      <c r="N537" s="463"/>
      <c r="O537" s="475"/>
    </row>
    <row r="538" spans="1:15" ht="15">
      <c r="A538" s="474">
        <v>49</v>
      </c>
      <c r="B538" s="559" t="s">
        <v>849</v>
      </c>
      <c r="C538" s="559"/>
      <c r="D538" s="464" t="s">
        <v>344</v>
      </c>
      <c r="E538" s="464">
        <v>1</v>
      </c>
      <c r="F538" s="463"/>
      <c r="G538" s="463"/>
      <c r="H538" s="463"/>
      <c r="I538" s="463"/>
      <c r="J538" s="463"/>
      <c r="K538" s="463"/>
      <c r="L538" s="463"/>
      <c r="M538" s="463"/>
      <c r="N538" s="463"/>
      <c r="O538" s="475"/>
    </row>
    <row r="539" spans="1:15" ht="15">
      <c r="A539" s="474">
        <v>50</v>
      </c>
      <c r="B539" s="559" t="s">
        <v>850</v>
      </c>
      <c r="C539" s="559"/>
      <c r="D539" s="464" t="s">
        <v>344</v>
      </c>
      <c r="E539" s="464">
        <v>1</v>
      </c>
      <c r="F539" s="463"/>
      <c r="G539" s="463"/>
      <c r="H539" s="463"/>
      <c r="I539" s="463"/>
      <c r="J539" s="463"/>
      <c r="K539" s="463"/>
      <c r="L539" s="463"/>
      <c r="M539" s="463"/>
      <c r="N539" s="463"/>
      <c r="O539" s="475"/>
    </row>
    <row r="540" spans="1:15" ht="15">
      <c r="A540" s="474">
        <v>51</v>
      </c>
      <c r="B540" s="559" t="s">
        <v>851</v>
      </c>
      <c r="C540" s="559"/>
      <c r="D540" s="464" t="s">
        <v>344</v>
      </c>
      <c r="E540" s="464">
        <v>1</v>
      </c>
      <c r="F540" s="463"/>
      <c r="G540" s="463"/>
      <c r="H540" s="463"/>
      <c r="I540" s="463"/>
      <c r="J540" s="463"/>
      <c r="K540" s="463"/>
      <c r="L540" s="463"/>
      <c r="M540" s="463"/>
      <c r="N540" s="463"/>
      <c r="O540" s="475"/>
    </row>
    <row r="541" spans="1:15" ht="15">
      <c r="A541" s="474">
        <v>52</v>
      </c>
      <c r="B541" s="559" t="s">
        <v>852</v>
      </c>
      <c r="C541" s="559"/>
      <c r="D541" s="464" t="s">
        <v>344</v>
      </c>
      <c r="E541" s="464">
        <v>1</v>
      </c>
      <c r="F541" s="463"/>
      <c r="G541" s="463"/>
      <c r="H541" s="463"/>
      <c r="I541" s="463"/>
      <c r="J541" s="463"/>
      <c r="K541" s="463"/>
      <c r="L541" s="463"/>
      <c r="M541" s="463"/>
      <c r="N541" s="463"/>
      <c r="O541" s="475"/>
    </row>
    <row r="542" spans="1:15" ht="15">
      <c r="A542" s="474">
        <v>53</v>
      </c>
      <c r="B542" s="559" t="s">
        <v>874</v>
      </c>
      <c r="C542" s="559"/>
      <c r="D542" s="464" t="s">
        <v>344</v>
      </c>
      <c r="E542" s="464">
        <v>1</v>
      </c>
      <c r="F542" s="463"/>
      <c r="G542" s="463"/>
      <c r="H542" s="463"/>
      <c r="I542" s="463"/>
      <c r="J542" s="463"/>
      <c r="K542" s="463"/>
      <c r="L542" s="463"/>
      <c r="M542" s="463"/>
      <c r="N542" s="463"/>
      <c r="O542" s="475"/>
    </row>
    <row r="543" spans="1:15" ht="15">
      <c r="A543" s="474">
        <v>54</v>
      </c>
      <c r="B543" s="559" t="s">
        <v>875</v>
      </c>
      <c r="C543" s="559"/>
      <c r="D543" s="464" t="s">
        <v>344</v>
      </c>
      <c r="E543" s="464">
        <v>1</v>
      </c>
      <c r="F543" s="463"/>
      <c r="G543" s="463"/>
      <c r="H543" s="463"/>
      <c r="I543" s="463"/>
      <c r="J543" s="463"/>
      <c r="K543" s="463"/>
      <c r="L543" s="463"/>
      <c r="M543" s="463"/>
      <c r="N543" s="463"/>
      <c r="O543" s="475"/>
    </row>
    <row r="544" spans="1:15" ht="15">
      <c r="A544" s="474">
        <v>55</v>
      </c>
      <c r="B544" s="559" t="s">
        <v>876</v>
      </c>
      <c r="C544" s="559"/>
      <c r="D544" s="464" t="s">
        <v>344</v>
      </c>
      <c r="E544" s="464">
        <v>1</v>
      </c>
      <c r="F544" s="463"/>
      <c r="G544" s="463"/>
      <c r="H544" s="463"/>
      <c r="I544" s="463"/>
      <c r="J544" s="463"/>
      <c r="K544" s="463"/>
      <c r="L544" s="463"/>
      <c r="M544" s="463"/>
      <c r="N544" s="463"/>
      <c r="O544" s="475"/>
    </row>
    <row r="545" spans="1:15" ht="15">
      <c r="A545" s="474">
        <v>56</v>
      </c>
      <c r="B545" s="559" t="s">
        <v>877</v>
      </c>
      <c r="C545" s="559"/>
      <c r="D545" s="464" t="s">
        <v>344</v>
      </c>
      <c r="E545" s="464">
        <v>1</v>
      </c>
      <c r="F545" s="463"/>
      <c r="G545" s="463"/>
      <c r="H545" s="463"/>
      <c r="I545" s="463"/>
      <c r="J545" s="463"/>
      <c r="K545" s="463"/>
      <c r="L545" s="463"/>
      <c r="M545" s="463"/>
      <c r="N545" s="463"/>
      <c r="O545" s="475"/>
    </row>
    <row r="546" spans="1:15" ht="15">
      <c r="A546" s="474">
        <v>57</v>
      </c>
      <c r="B546" s="559" t="s">
        <v>853</v>
      </c>
      <c r="C546" s="559"/>
      <c r="D546" s="464" t="s">
        <v>344</v>
      </c>
      <c r="E546" s="464">
        <v>1</v>
      </c>
      <c r="F546" s="463"/>
      <c r="G546" s="463"/>
      <c r="H546" s="463"/>
      <c r="I546" s="463"/>
      <c r="J546" s="463"/>
      <c r="K546" s="463"/>
      <c r="L546" s="463"/>
      <c r="M546" s="463"/>
      <c r="N546" s="463"/>
      <c r="O546" s="475"/>
    </row>
    <row r="547" spans="1:15" ht="15">
      <c r="A547" s="474">
        <v>58</v>
      </c>
      <c r="B547" s="559" t="s">
        <v>854</v>
      </c>
      <c r="C547" s="559"/>
      <c r="D547" s="464" t="s">
        <v>344</v>
      </c>
      <c r="E547" s="464">
        <v>1</v>
      </c>
      <c r="F547" s="463"/>
      <c r="G547" s="463"/>
      <c r="H547" s="463"/>
      <c r="I547" s="463"/>
      <c r="J547" s="463"/>
      <c r="K547" s="463"/>
      <c r="L547" s="463"/>
      <c r="M547" s="463"/>
      <c r="N547" s="463"/>
      <c r="O547" s="475"/>
    </row>
    <row r="548" spans="1:15" ht="15">
      <c r="A548" s="474">
        <v>59</v>
      </c>
      <c r="B548" s="559" t="s">
        <v>855</v>
      </c>
      <c r="C548" s="559"/>
      <c r="D548" s="464" t="s">
        <v>344</v>
      </c>
      <c r="E548" s="464">
        <v>1</v>
      </c>
      <c r="F548" s="463"/>
      <c r="G548" s="463"/>
      <c r="H548" s="463"/>
      <c r="I548" s="463"/>
      <c r="J548" s="463"/>
      <c r="K548" s="463"/>
      <c r="L548" s="463"/>
      <c r="M548" s="463"/>
      <c r="N548" s="463"/>
      <c r="O548" s="475"/>
    </row>
    <row r="549" spans="1:15" ht="15">
      <c r="A549" s="474">
        <v>60</v>
      </c>
      <c r="B549" s="559" t="s">
        <v>856</v>
      </c>
      <c r="C549" s="559"/>
      <c r="D549" s="464" t="s">
        <v>344</v>
      </c>
      <c r="E549" s="464">
        <v>1</v>
      </c>
      <c r="F549" s="463"/>
      <c r="G549" s="463"/>
      <c r="H549" s="463"/>
      <c r="I549" s="463"/>
      <c r="J549" s="463"/>
      <c r="K549" s="463"/>
      <c r="L549" s="463"/>
      <c r="M549" s="463"/>
      <c r="N549" s="463"/>
      <c r="O549" s="475"/>
    </row>
    <row r="550" spans="1:15" ht="15">
      <c r="A550" s="474">
        <v>61</v>
      </c>
      <c r="B550" s="559" t="s">
        <v>857</v>
      </c>
      <c r="C550" s="559"/>
      <c r="D550" s="464" t="s">
        <v>344</v>
      </c>
      <c r="E550" s="464">
        <v>1</v>
      </c>
      <c r="F550" s="463"/>
      <c r="G550" s="463"/>
      <c r="H550" s="463"/>
      <c r="I550" s="463"/>
      <c r="J550" s="463"/>
      <c r="K550" s="463"/>
      <c r="L550" s="463"/>
      <c r="M550" s="463"/>
      <c r="N550" s="463"/>
      <c r="O550" s="475"/>
    </row>
    <row r="551" spans="1:15" ht="15">
      <c r="A551" s="474">
        <v>62</v>
      </c>
      <c r="B551" s="559" t="s">
        <v>880</v>
      </c>
      <c r="C551" s="559"/>
      <c r="D551" s="464" t="s">
        <v>344</v>
      </c>
      <c r="E551" s="464">
        <v>1</v>
      </c>
      <c r="F551" s="463"/>
      <c r="G551" s="463"/>
      <c r="H551" s="463"/>
      <c r="I551" s="463"/>
      <c r="J551" s="463"/>
      <c r="K551" s="463"/>
      <c r="L551" s="463"/>
      <c r="M551" s="463"/>
      <c r="N551" s="463"/>
      <c r="O551" s="475"/>
    </row>
    <row r="552" spans="1:15" ht="15">
      <c r="A552" s="474">
        <v>63</v>
      </c>
      <c r="B552" s="559" t="s">
        <v>858</v>
      </c>
      <c r="C552" s="559"/>
      <c r="D552" s="464" t="s">
        <v>344</v>
      </c>
      <c r="E552" s="464">
        <v>1</v>
      </c>
      <c r="F552" s="463"/>
      <c r="G552" s="463"/>
      <c r="H552" s="463"/>
      <c r="I552" s="463"/>
      <c r="J552" s="463"/>
      <c r="K552" s="463"/>
      <c r="L552" s="463"/>
      <c r="M552" s="463"/>
      <c r="N552" s="463"/>
      <c r="O552" s="475"/>
    </row>
    <row r="553" spans="1:15" ht="15">
      <c r="A553" s="474">
        <v>64</v>
      </c>
      <c r="B553" s="559" t="s">
        <v>878</v>
      </c>
      <c r="C553" s="559"/>
      <c r="D553" s="464" t="s">
        <v>344</v>
      </c>
      <c r="E553" s="464">
        <v>1</v>
      </c>
      <c r="F553" s="463"/>
      <c r="G553" s="463"/>
      <c r="H553" s="463"/>
      <c r="I553" s="463"/>
      <c r="J553" s="463"/>
      <c r="K553" s="463"/>
      <c r="L553" s="463"/>
      <c r="M553" s="463"/>
      <c r="N553" s="463"/>
      <c r="O553" s="475"/>
    </row>
    <row r="554" spans="1:15" ht="15">
      <c r="A554" s="474">
        <v>65</v>
      </c>
      <c r="B554" s="559" t="s">
        <v>859</v>
      </c>
      <c r="C554" s="559"/>
      <c r="D554" s="464" t="s">
        <v>344</v>
      </c>
      <c r="E554" s="464">
        <v>1</v>
      </c>
      <c r="F554" s="463"/>
      <c r="G554" s="463"/>
      <c r="H554" s="463"/>
      <c r="I554" s="463"/>
      <c r="J554" s="463"/>
      <c r="K554" s="463"/>
      <c r="L554" s="463"/>
      <c r="M554" s="463"/>
      <c r="N554" s="463"/>
      <c r="O554" s="475"/>
    </row>
    <row r="555" spans="1:15" ht="15">
      <c r="A555" s="474">
        <v>66</v>
      </c>
      <c r="B555" s="559" t="s">
        <v>860</v>
      </c>
      <c r="C555" s="559"/>
      <c r="D555" s="464" t="s">
        <v>344</v>
      </c>
      <c r="E555" s="464">
        <v>1</v>
      </c>
      <c r="F555" s="463"/>
      <c r="G555" s="463"/>
      <c r="H555" s="463"/>
      <c r="I555" s="463"/>
      <c r="J555" s="463"/>
      <c r="K555" s="463"/>
      <c r="L555" s="463"/>
      <c r="M555" s="463"/>
      <c r="N555" s="463"/>
      <c r="O555" s="475"/>
    </row>
    <row r="556" spans="1:15" ht="15">
      <c r="A556" s="474">
        <v>67</v>
      </c>
      <c r="B556" s="559" t="s">
        <v>861</v>
      </c>
      <c r="C556" s="559"/>
      <c r="D556" s="464" t="s">
        <v>344</v>
      </c>
      <c r="E556" s="464">
        <v>1</v>
      </c>
      <c r="F556" s="463"/>
      <c r="G556" s="463"/>
      <c r="H556" s="463"/>
      <c r="I556" s="463"/>
      <c r="J556" s="463"/>
      <c r="K556" s="463"/>
      <c r="L556" s="463"/>
      <c r="M556" s="463"/>
      <c r="N556" s="463"/>
      <c r="O556" s="475"/>
    </row>
    <row r="557" spans="1:15" ht="15">
      <c r="A557" s="474">
        <v>68</v>
      </c>
      <c r="B557" s="559" t="s">
        <v>862</v>
      </c>
      <c r="C557" s="559"/>
      <c r="D557" s="464" t="s">
        <v>344</v>
      </c>
      <c r="E557" s="464">
        <v>1</v>
      </c>
      <c r="F557" s="463"/>
      <c r="G557" s="463"/>
      <c r="H557" s="463"/>
      <c r="I557" s="463"/>
      <c r="J557" s="463"/>
      <c r="K557" s="463"/>
      <c r="L557" s="463"/>
      <c r="M557" s="463"/>
      <c r="N557" s="463"/>
      <c r="O557" s="475"/>
    </row>
    <row r="558" spans="1:15" ht="15">
      <c r="A558" s="474">
        <v>69</v>
      </c>
      <c r="B558" s="559" t="s">
        <v>863</v>
      </c>
      <c r="C558" s="559"/>
      <c r="D558" s="464" t="s">
        <v>344</v>
      </c>
      <c r="E558" s="464">
        <v>1</v>
      </c>
      <c r="F558" s="463"/>
      <c r="G558" s="463"/>
      <c r="H558" s="463"/>
      <c r="I558" s="463"/>
      <c r="J558" s="463"/>
      <c r="K558" s="463"/>
      <c r="L558" s="463"/>
      <c r="M558" s="463"/>
      <c r="N558" s="463"/>
      <c r="O558" s="475"/>
    </row>
    <row r="559" spans="1:15" ht="15">
      <c r="A559" s="474">
        <v>70</v>
      </c>
      <c r="B559" s="559" t="s">
        <v>864</v>
      </c>
      <c r="C559" s="559"/>
      <c r="D559" s="464" t="s">
        <v>344</v>
      </c>
      <c r="E559" s="464">
        <v>1</v>
      </c>
      <c r="F559" s="463"/>
      <c r="G559" s="463"/>
      <c r="H559" s="463"/>
      <c r="I559" s="463"/>
      <c r="J559" s="463"/>
      <c r="K559" s="463"/>
      <c r="L559" s="463"/>
      <c r="M559" s="463"/>
      <c r="N559" s="463"/>
      <c r="O559" s="475"/>
    </row>
    <row r="560" spans="1:15" ht="15">
      <c r="A560" s="474">
        <v>71</v>
      </c>
      <c r="B560" s="559" t="s">
        <v>865</v>
      </c>
      <c r="C560" s="559"/>
      <c r="D560" s="464" t="s">
        <v>344</v>
      </c>
      <c r="E560" s="464">
        <v>1</v>
      </c>
      <c r="F560" s="463"/>
      <c r="G560" s="463"/>
      <c r="H560" s="463"/>
      <c r="I560" s="463"/>
      <c r="J560" s="463"/>
      <c r="K560" s="463"/>
      <c r="L560" s="463"/>
      <c r="M560" s="463"/>
      <c r="N560" s="463"/>
      <c r="O560" s="475"/>
    </row>
    <row r="561" spans="1:15" ht="15">
      <c r="A561" s="474">
        <v>72</v>
      </c>
      <c r="B561" s="559" t="s">
        <v>866</v>
      </c>
      <c r="C561" s="559"/>
      <c r="D561" s="464" t="s">
        <v>344</v>
      </c>
      <c r="E561" s="464">
        <v>1</v>
      </c>
      <c r="F561" s="463"/>
      <c r="G561" s="463"/>
      <c r="H561" s="463"/>
      <c r="I561" s="463"/>
      <c r="J561" s="463"/>
      <c r="K561" s="463"/>
      <c r="L561" s="463"/>
      <c r="M561" s="463"/>
      <c r="N561" s="463"/>
      <c r="O561" s="475"/>
    </row>
    <row r="562" spans="1:15" ht="15">
      <c r="A562" s="474">
        <v>73</v>
      </c>
      <c r="B562" s="559" t="s">
        <v>867</v>
      </c>
      <c r="C562" s="559"/>
      <c r="D562" s="464" t="s">
        <v>344</v>
      </c>
      <c r="E562" s="464">
        <v>1</v>
      </c>
      <c r="F562" s="463"/>
      <c r="G562" s="463"/>
      <c r="H562" s="463"/>
      <c r="I562" s="463"/>
      <c r="J562" s="463"/>
      <c r="K562" s="463"/>
      <c r="L562" s="463"/>
      <c r="M562" s="463"/>
      <c r="N562" s="463"/>
      <c r="O562" s="475"/>
    </row>
    <row r="563" spans="1:15" ht="15">
      <c r="A563" s="474">
        <v>74</v>
      </c>
      <c r="B563" s="559" t="s">
        <v>868</v>
      </c>
      <c r="C563" s="559"/>
      <c r="D563" s="464" t="s">
        <v>344</v>
      </c>
      <c r="E563" s="464">
        <v>1</v>
      </c>
      <c r="F563" s="463"/>
      <c r="G563" s="463"/>
      <c r="H563" s="463"/>
      <c r="I563" s="463"/>
      <c r="J563" s="463"/>
      <c r="K563" s="463"/>
      <c r="L563" s="463"/>
      <c r="M563" s="463"/>
      <c r="N563" s="463"/>
      <c r="O563" s="475"/>
    </row>
    <row r="564" spans="1:15" ht="15">
      <c r="A564" s="474">
        <v>75</v>
      </c>
      <c r="B564" s="559" t="s">
        <v>869</v>
      </c>
      <c r="C564" s="559"/>
      <c r="D564" s="464" t="s">
        <v>344</v>
      </c>
      <c r="E564" s="464">
        <v>1</v>
      </c>
      <c r="F564" s="463"/>
      <c r="G564" s="463"/>
      <c r="H564" s="463"/>
      <c r="I564" s="463"/>
      <c r="J564" s="463"/>
      <c r="K564" s="463"/>
      <c r="L564" s="463"/>
      <c r="M564" s="463"/>
      <c r="N564" s="463"/>
      <c r="O564" s="475"/>
    </row>
    <row r="565" spans="1:15" ht="15">
      <c r="A565" s="474">
        <v>76</v>
      </c>
      <c r="B565" s="559" t="s">
        <v>870</v>
      </c>
      <c r="C565" s="559"/>
      <c r="D565" s="464" t="s">
        <v>344</v>
      </c>
      <c r="E565" s="464">
        <v>1</v>
      </c>
      <c r="F565" s="463"/>
      <c r="G565" s="463"/>
      <c r="H565" s="463"/>
      <c r="I565" s="463"/>
      <c r="J565" s="463"/>
      <c r="K565" s="463"/>
      <c r="L565" s="463"/>
      <c r="M565" s="463"/>
      <c r="N565" s="463"/>
      <c r="O565" s="475"/>
    </row>
    <row r="566" spans="1:15" ht="15">
      <c r="A566" s="474">
        <v>77</v>
      </c>
      <c r="B566" s="559" t="s">
        <v>871</v>
      </c>
      <c r="C566" s="559"/>
      <c r="D566" s="464" t="s">
        <v>344</v>
      </c>
      <c r="E566" s="464">
        <v>1</v>
      </c>
      <c r="F566" s="463"/>
      <c r="G566" s="463"/>
      <c r="H566" s="463"/>
      <c r="I566" s="463"/>
      <c r="J566" s="463"/>
      <c r="K566" s="463"/>
      <c r="L566" s="463"/>
      <c r="M566" s="463"/>
      <c r="N566" s="463"/>
      <c r="O566" s="475"/>
    </row>
    <row r="567" spans="1:15" ht="15">
      <c r="A567" s="474">
        <v>78</v>
      </c>
      <c r="B567" s="559" t="s">
        <v>872</v>
      </c>
      <c r="C567" s="559"/>
      <c r="D567" s="464" t="s">
        <v>344</v>
      </c>
      <c r="E567" s="464">
        <v>1</v>
      </c>
      <c r="F567" s="463"/>
      <c r="G567" s="463"/>
      <c r="H567" s="463"/>
      <c r="I567" s="463"/>
      <c r="J567" s="463"/>
      <c r="K567" s="463"/>
      <c r="L567" s="463"/>
      <c r="M567" s="463"/>
      <c r="N567" s="463"/>
      <c r="O567" s="475"/>
    </row>
    <row r="568" spans="1:15" ht="15">
      <c r="A568" s="474">
        <v>79</v>
      </c>
      <c r="B568" s="559" t="s">
        <v>873</v>
      </c>
      <c r="C568" s="559"/>
      <c r="D568" s="464" t="s">
        <v>344</v>
      </c>
      <c r="E568" s="464">
        <v>1</v>
      </c>
      <c r="F568" s="463"/>
      <c r="G568" s="463"/>
      <c r="H568" s="463"/>
      <c r="I568" s="463"/>
      <c r="J568" s="463"/>
      <c r="K568" s="463"/>
      <c r="L568" s="463"/>
      <c r="M568" s="463"/>
      <c r="N568" s="463"/>
      <c r="O568" s="475"/>
    </row>
    <row r="569" spans="1:15" ht="15">
      <c r="A569" s="474">
        <v>80</v>
      </c>
      <c r="B569" s="564" t="s">
        <v>882</v>
      </c>
      <c r="C569" s="565"/>
      <c r="D569" s="464" t="s">
        <v>344</v>
      </c>
      <c r="E569" s="464">
        <v>1</v>
      </c>
      <c r="F569" s="463"/>
      <c r="G569" s="463"/>
      <c r="H569" s="463"/>
      <c r="I569" s="463"/>
      <c r="J569" s="463"/>
      <c r="K569" s="463"/>
      <c r="L569" s="463"/>
      <c r="M569" s="463"/>
      <c r="N569" s="463"/>
      <c r="O569" s="475"/>
    </row>
    <row r="570" spans="1:15" ht="15">
      <c r="A570" s="495">
        <v>81</v>
      </c>
      <c r="B570" s="557" t="s">
        <v>881</v>
      </c>
      <c r="C570" s="557"/>
      <c r="D570" s="490" t="s">
        <v>344</v>
      </c>
      <c r="E570" s="490">
        <v>1</v>
      </c>
      <c r="F570" s="492"/>
      <c r="G570" s="492"/>
      <c r="H570" s="492"/>
      <c r="I570" s="492"/>
      <c r="J570" s="492"/>
      <c r="K570" s="492"/>
      <c r="L570" s="492"/>
      <c r="M570" s="492"/>
      <c r="N570" s="492"/>
      <c r="O570" s="493"/>
    </row>
    <row r="571" spans="1:15" ht="30.75" customHeight="1" thickBot="1">
      <c r="A571" s="479">
        <v>82</v>
      </c>
      <c r="B571" s="566" t="s">
        <v>922</v>
      </c>
      <c r="C571" s="566"/>
      <c r="D571" s="462" t="s">
        <v>63</v>
      </c>
      <c r="E571" s="484">
        <v>1</v>
      </c>
      <c r="F571" s="561" t="s">
        <v>923</v>
      </c>
      <c r="G571" s="562"/>
      <c r="H571" s="562"/>
      <c r="I571" s="562"/>
      <c r="J571" s="562"/>
      <c r="K571" s="562"/>
      <c r="L571" s="562"/>
      <c r="M571" s="562"/>
      <c r="N571" s="562"/>
      <c r="O571" s="563"/>
    </row>
    <row r="572" spans="1:15" ht="54.75" customHeight="1" thickBot="1">
      <c r="A572" s="497" t="s">
        <v>907</v>
      </c>
      <c r="B572" s="567" t="s">
        <v>924</v>
      </c>
      <c r="C572" s="567"/>
      <c r="D572" s="567"/>
      <c r="E572" s="567"/>
      <c r="F572" s="567"/>
      <c r="G572" s="567"/>
      <c r="H572" s="567"/>
      <c r="I572" s="567"/>
      <c r="J572" s="567"/>
      <c r="K572" s="567"/>
      <c r="L572" s="567"/>
      <c r="M572" s="567"/>
      <c r="N572" s="567"/>
      <c r="O572" s="568"/>
    </row>
    <row r="573" spans="1:15" s="480" customFormat="1" ht="12.75" customHeight="1">
      <c r="A573" s="483"/>
      <c r="B573" s="494"/>
      <c r="C573" s="494"/>
      <c r="D573" s="494"/>
      <c r="E573" s="494"/>
      <c r="F573" s="494"/>
      <c r="G573" s="494"/>
      <c r="H573" s="494"/>
      <c r="I573" s="494"/>
      <c r="J573" s="494"/>
      <c r="K573" s="494"/>
      <c r="L573" s="494"/>
      <c r="M573" s="494"/>
      <c r="N573" s="494"/>
      <c r="O573" s="494"/>
    </row>
    <row r="574" spans="1:14" ht="18.75" customHeight="1">
      <c r="A574" s="499" t="s">
        <v>930</v>
      </c>
      <c r="B574" s="499"/>
      <c r="C574" s="499"/>
      <c r="D574" s="499"/>
      <c r="E574" s="499"/>
      <c r="F574" s="499"/>
      <c r="G574" s="499"/>
      <c r="H574" s="499"/>
      <c r="I574" s="499"/>
      <c r="J574" s="499"/>
      <c r="K574" s="499"/>
      <c r="L574" s="499"/>
      <c r="M574" s="499"/>
      <c r="N574" s="499"/>
    </row>
    <row r="575" spans="1:15" ht="18.75" customHeight="1">
      <c r="A575" s="500"/>
      <c r="B575" s="500"/>
      <c r="C575" s="500"/>
      <c r="D575" s="500"/>
      <c r="E575" s="500"/>
      <c r="F575" s="500"/>
      <c r="G575" s="500"/>
      <c r="H575" s="500"/>
      <c r="I575" s="500"/>
      <c r="J575" s="500"/>
      <c r="K575" s="500"/>
      <c r="L575" s="500"/>
      <c r="M575" s="500"/>
      <c r="N575" s="500"/>
      <c r="O575" s="500"/>
    </row>
    <row r="576" spans="1:15" ht="18.75" customHeight="1">
      <c r="A576" s="500"/>
      <c r="B576" s="500"/>
      <c r="C576" s="500"/>
      <c r="D576" s="500"/>
      <c r="E576" s="500"/>
      <c r="F576" s="500"/>
      <c r="G576" s="500"/>
      <c r="H576" s="500"/>
      <c r="I576" s="500"/>
      <c r="J576" s="500"/>
      <c r="K576" s="500"/>
      <c r="L576" s="500"/>
      <c r="M576" s="500"/>
      <c r="N576" s="500"/>
      <c r="O576" s="500"/>
    </row>
    <row r="577" spans="2:14" ht="18.75" customHeight="1">
      <c r="B577" s="498" t="s">
        <v>929</v>
      </c>
      <c r="C577" s="498"/>
      <c r="D577" s="498"/>
      <c r="E577" s="498"/>
      <c r="F577" s="498"/>
      <c r="G577" s="498"/>
      <c r="H577" s="498"/>
      <c r="I577" s="498"/>
      <c r="J577" s="498"/>
      <c r="K577" s="498"/>
      <c r="L577" s="498"/>
      <c r="M577" s="498"/>
      <c r="N577" s="498"/>
    </row>
    <row r="578" spans="2:14" ht="18.75" customHeight="1">
      <c r="B578" s="498"/>
      <c r="C578" s="498"/>
      <c r="D578" s="498"/>
      <c r="E578" s="498"/>
      <c r="F578" s="498"/>
      <c r="G578" s="498"/>
      <c r="H578" s="498"/>
      <c r="I578" s="498"/>
      <c r="J578" s="498"/>
      <c r="K578" s="498"/>
      <c r="L578" s="498"/>
      <c r="M578" s="498"/>
      <c r="N578" s="498"/>
    </row>
    <row r="579" spans="2:14" ht="18.75" customHeight="1">
      <c r="B579" s="498"/>
      <c r="C579" s="498"/>
      <c r="D579" s="498"/>
      <c r="E579" s="498"/>
      <c r="F579" s="498"/>
      <c r="G579" s="498"/>
      <c r="H579" s="498"/>
      <c r="I579" s="498"/>
      <c r="J579" s="498"/>
      <c r="K579" s="498"/>
      <c r="L579" s="498"/>
      <c r="M579" s="498"/>
      <c r="N579" s="498"/>
    </row>
    <row r="580" spans="2:14" ht="18.75" customHeight="1">
      <c r="B580" s="498"/>
      <c r="C580" s="498"/>
      <c r="D580" s="498"/>
      <c r="E580" s="498"/>
      <c r="F580" s="498"/>
      <c r="G580" s="498"/>
      <c r="H580" s="498"/>
      <c r="I580" s="498"/>
      <c r="J580" s="498"/>
      <c r="K580" s="498"/>
      <c r="L580" s="498"/>
      <c r="M580" s="498"/>
      <c r="N580" s="498"/>
    </row>
    <row r="581" spans="2:14" ht="15">
      <c r="B581" s="498"/>
      <c r="C581" s="498"/>
      <c r="D581" s="498"/>
      <c r="E581" s="498"/>
      <c r="F581" s="498"/>
      <c r="G581" s="498"/>
      <c r="H581" s="498"/>
      <c r="I581" s="498"/>
      <c r="J581" s="498"/>
      <c r="K581" s="498"/>
      <c r="L581" s="498"/>
      <c r="M581" s="498"/>
      <c r="N581" s="498"/>
    </row>
    <row r="582" spans="1:15" ht="18.75">
      <c r="A582" s="569" t="s">
        <v>926</v>
      </c>
      <c r="B582" s="569"/>
      <c r="C582" s="569"/>
      <c r="D582" s="569"/>
      <c r="E582" s="569"/>
      <c r="F582" s="569"/>
      <c r="G582" s="569"/>
      <c r="H582" s="569"/>
      <c r="I582" s="569"/>
      <c r="J582" s="569"/>
      <c r="K582" s="569"/>
      <c r="L582" s="569"/>
      <c r="M582" s="569"/>
      <c r="N582" s="569"/>
      <c r="O582" s="569"/>
    </row>
    <row r="583" spans="1:15" ht="18.75">
      <c r="A583" s="500" t="s">
        <v>927</v>
      </c>
      <c r="B583" s="500"/>
      <c r="C583" s="500"/>
      <c r="D583" s="500"/>
      <c r="E583" s="500"/>
      <c r="F583" s="500"/>
      <c r="G583" s="500"/>
      <c r="H583" s="500"/>
      <c r="I583" s="500"/>
      <c r="J583" s="500"/>
      <c r="K583" s="500"/>
      <c r="L583" s="500"/>
      <c r="M583" s="500"/>
      <c r="N583" s="500"/>
      <c r="O583" s="500"/>
    </row>
    <row r="584" spans="1:15" ht="18.75">
      <c r="A584" s="500"/>
      <c r="B584" s="500"/>
      <c r="C584" s="500"/>
      <c r="D584" s="500"/>
      <c r="E584" s="500"/>
      <c r="F584" s="500"/>
      <c r="G584" s="500"/>
      <c r="H584" s="500"/>
      <c r="I584" s="500"/>
      <c r="J584" s="500"/>
      <c r="K584" s="500"/>
      <c r="L584" s="500"/>
      <c r="M584" s="500"/>
      <c r="N584" s="500"/>
      <c r="O584" s="500"/>
    </row>
  </sheetData>
  <sheetProtection/>
  <mergeCells count="331">
    <mergeCell ref="L2:O2"/>
    <mergeCell ref="A584:O584"/>
    <mergeCell ref="B485:C485"/>
    <mergeCell ref="B569:C569"/>
    <mergeCell ref="B571:C571"/>
    <mergeCell ref="B568:C568"/>
    <mergeCell ref="B570:C570"/>
    <mergeCell ref="B572:O572"/>
    <mergeCell ref="A582:O582"/>
    <mergeCell ref="A583:O583"/>
    <mergeCell ref="F571:O571"/>
    <mergeCell ref="B562:C562"/>
    <mergeCell ref="B563:C563"/>
    <mergeCell ref="B564:C564"/>
    <mergeCell ref="B565:C565"/>
    <mergeCell ref="B566:C566"/>
    <mergeCell ref="B567:C567"/>
    <mergeCell ref="B556:C556"/>
    <mergeCell ref="B557:C557"/>
    <mergeCell ref="B558:C558"/>
    <mergeCell ref="B559:C559"/>
    <mergeCell ref="B560:C560"/>
    <mergeCell ref="B561:C561"/>
    <mergeCell ref="B550:C550"/>
    <mergeCell ref="B551:C551"/>
    <mergeCell ref="B552:C552"/>
    <mergeCell ref="B553:C553"/>
    <mergeCell ref="B554:C554"/>
    <mergeCell ref="B555:C555"/>
    <mergeCell ref="B544:C544"/>
    <mergeCell ref="B545:C545"/>
    <mergeCell ref="B546:C546"/>
    <mergeCell ref="B547:C547"/>
    <mergeCell ref="B548:C548"/>
    <mergeCell ref="B549:C549"/>
    <mergeCell ref="B538:C538"/>
    <mergeCell ref="B539:C539"/>
    <mergeCell ref="B540:C540"/>
    <mergeCell ref="B541:C541"/>
    <mergeCell ref="B542:C542"/>
    <mergeCell ref="B543:C543"/>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14:C514"/>
    <mergeCell ref="B515:C515"/>
    <mergeCell ref="B516:C516"/>
    <mergeCell ref="B517:C517"/>
    <mergeCell ref="B518:C518"/>
    <mergeCell ref="B519:C519"/>
    <mergeCell ref="B508:C508"/>
    <mergeCell ref="B509:C509"/>
    <mergeCell ref="B510:C510"/>
    <mergeCell ref="B511:C511"/>
    <mergeCell ref="B512:C512"/>
    <mergeCell ref="B513:C513"/>
    <mergeCell ref="B502:C502"/>
    <mergeCell ref="B503:C503"/>
    <mergeCell ref="B504:C504"/>
    <mergeCell ref="B505:C505"/>
    <mergeCell ref="B506:C506"/>
    <mergeCell ref="B507:C507"/>
    <mergeCell ref="B496:C496"/>
    <mergeCell ref="B497:C497"/>
    <mergeCell ref="B498:C498"/>
    <mergeCell ref="B499:C499"/>
    <mergeCell ref="B500:C500"/>
    <mergeCell ref="B501:C501"/>
    <mergeCell ref="B490:C490"/>
    <mergeCell ref="B491:C491"/>
    <mergeCell ref="B492:C492"/>
    <mergeCell ref="B493:C493"/>
    <mergeCell ref="B494:C494"/>
    <mergeCell ref="B495:C495"/>
    <mergeCell ref="B484:C484"/>
    <mergeCell ref="B486:C486"/>
    <mergeCell ref="A487:O487"/>
    <mergeCell ref="A488:A489"/>
    <mergeCell ref="B488:C489"/>
    <mergeCell ref="D488:D489"/>
    <mergeCell ref="E488:E489"/>
    <mergeCell ref="F488:J488"/>
    <mergeCell ref="K488:O488"/>
    <mergeCell ref="B478:C478"/>
    <mergeCell ref="B479:C479"/>
    <mergeCell ref="B480:C480"/>
    <mergeCell ref="B481:C481"/>
    <mergeCell ref="B482:C482"/>
    <mergeCell ref="B483:C483"/>
    <mergeCell ref="B472:C472"/>
    <mergeCell ref="B473:C473"/>
    <mergeCell ref="B474:C474"/>
    <mergeCell ref="B475:C475"/>
    <mergeCell ref="B476:C476"/>
    <mergeCell ref="B477:C477"/>
    <mergeCell ref="B466:C466"/>
    <mergeCell ref="B467:C467"/>
    <mergeCell ref="B468:C468"/>
    <mergeCell ref="B469:C469"/>
    <mergeCell ref="B470:C470"/>
    <mergeCell ref="B471:C471"/>
    <mergeCell ref="B460:C460"/>
    <mergeCell ref="B461:C461"/>
    <mergeCell ref="B462:C462"/>
    <mergeCell ref="B463:C463"/>
    <mergeCell ref="B464:C464"/>
    <mergeCell ref="B465:C465"/>
    <mergeCell ref="B454:C454"/>
    <mergeCell ref="B455:C455"/>
    <mergeCell ref="B456:C456"/>
    <mergeCell ref="B457:C457"/>
    <mergeCell ref="B458:C458"/>
    <mergeCell ref="B459:C459"/>
    <mergeCell ref="B448:C448"/>
    <mergeCell ref="B449:C449"/>
    <mergeCell ref="B450:C450"/>
    <mergeCell ref="B451:C451"/>
    <mergeCell ref="B452:C452"/>
    <mergeCell ref="B453:C453"/>
    <mergeCell ref="B442:C442"/>
    <mergeCell ref="B443:C443"/>
    <mergeCell ref="B444:C444"/>
    <mergeCell ref="B445:C445"/>
    <mergeCell ref="B446:C446"/>
    <mergeCell ref="B447:C447"/>
    <mergeCell ref="B436:C436"/>
    <mergeCell ref="B437:C437"/>
    <mergeCell ref="B438:C438"/>
    <mergeCell ref="B439:C439"/>
    <mergeCell ref="B440:C440"/>
    <mergeCell ref="B441:C441"/>
    <mergeCell ref="B430:C430"/>
    <mergeCell ref="B431:C431"/>
    <mergeCell ref="B432:C432"/>
    <mergeCell ref="B433:C433"/>
    <mergeCell ref="B434:C434"/>
    <mergeCell ref="B435:C435"/>
    <mergeCell ref="B424:C424"/>
    <mergeCell ref="B425:C425"/>
    <mergeCell ref="B426:C426"/>
    <mergeCell ref="B427:C427"/>
    <mergeCell ref="B428:C428"/>
    <mergeCell ref="B429:C429"/>
    <mergeCell ref="B418:C418"/>
    <mergeCell ref="B419:C419"/>
    <mergeCell ref="B420:C420"/>
    <mergeCell ref="B421:C421"/>
    <mergeCell ref="B422:C422"/>
    <mergeCell ref="B423:C423"/>
    <mergeCell ref="B412:C412"/>
    <mergeCell ref="B413:C413"/>
    <mergeCell ref="B414:C414"/>
    <mergeCell ref="B415:C415"/>
    <mergeCell ref="B416:C416"/>
    <mergeCell ref="B417:C417"/>
    <mergeCell ref="B406:C406"/>
    <mergeCell ref="B407:C407"/>
    <mergeCell ref="B408:C408"/>
    <mergeCell ref="B409:C409"/>
    <mergeCell ref="B410:C410"/>
    <mergeCell ref="B411:C411"/>
    <mergeCell ref="B401:C401"/>
    <mergeCell ref="B402:C402"/>
    <mergeCell ref="A403:O403"/>
    <mergeCell ref="A404:A405"/>
    <mergeCell ref="B404:C405"/>
    <mergeCell ref="D404:D405"/>
    <mergeCell ref="E404:E405"/>
    <mergeCell ref="F404:J404"/>
    <mergeCell ref="K404:O404"/>
    <mergeCell ref="B395:C395"/>
    <mergeCell ref="B396:C396"/>
    <mergeCell ref="B397:C397"/>
    <mergeCell ref="B398:C398"/>
    <mergeCell ref="B399:C399"/>
    <mergeCell ref="B400:C400"/>
    <mergeCell ref="B389:C389"/>
    <mergeCell ref="B390:C390"/>
    <mergeCell ref="B391:C391"/>
    <mergeCell ref="B392:C392"/>
    <mergeCell ref="B393:C393"/>
    <mergeCell ref="B394:C394"/>
    <mergeCell ref="B383:C383"/>
    <mergeCell ref="B384:C384"/>
    <mergeCell ref="B385:C385"/>
    <mergeCell ref="B386:C386"/>
    <mergeCell ref="B387:C387"/>
    <mergeCell ref="B388:C388"/>
    <mergeCell ref="B377:C377"/>
    <mergeCell ref="B378:C378"/>
    <mergeCell ref="B379:C379"/>
    <mergeCell ref="B380:C380"/>
    <mergeCell ref="B381:C381"/>
    <mergeCell ref="B382:C382"/>
    <mergeCell ref="A290:A299"/>
    <mergeCell ref="B290:B299"/>
    <mergeCell ref="A374:O374"/>
    <mergeCell ref="A375:A376"/>
    <mergeCell ref="B375:C375"/>
    <mergeCell ref="D375:D376"/>
    <mergeCell ref="E375:E376"/>
    <mergeCell ref="F375:J375"/>
    <mergeCell ref="K375:O375"/>
    <mergeCell ref="A303:A310"/>
    <mergeCell ref="A249:A260"/>
    <mergeCell ref="B249:B260"/>
    <mergeCell ref="A261:A274"/>
    <mergeCell ref="B261:B274"/>
    <mergeCell ref="A275:A289"/>
    <mergeCell ref="B275:B289"/>
    <mergeCell ref="A229:A236"/>
    <mergeCell ref="B229:B236"/>
    <mergeCell ref="A237:A244"/>
    <mergeCell ref="B237:B244"/>
    <mergeCell ref="A245:A248"/>
    <mergeCell ref="B245:B248"/>
    <mergeCell ref="A216:A225"/>
    <mergeCell ref="B216:B225"/>
    <mergeCell ref="A226:O226"/>
    <mergeCell ref="A227:A228"/>
    <mergeCell ref="B227:C227"/>
    <mergeCell ref="D227:D228"/>
    <mergeCell ref="E227:E228"/>
    <mergeCell ref="F227:J227"/>
    <mergeCell ref="K227:O227"/>
    <mergeCell ref="A175:A186"/>
    <mergeCell ref="B175:B186"/>
    <mergeCell ref="A187:A200"/>
    <mergeCell ref="B187:B200"/>
    <mergeCell ref="A201:A215"/>
    <mergeCell ref="B201:B215"/>
    <mergeCell ref="A155:A162"/>
    <mergeCell ref="B155:B162"/>
    <mergeCell ref="A163:A170"/>
    <mergeCell ref="B163:B170"/>
    <mergeCell ref="A171:A174"/>
    <mergeCell ref="B171:B174"/>
    <mergeCell ref="A142:A151"/>
    <mergeCell ref="B142:B151"/>
    <mergeCell ref="A152:O152"/>
    <mergeCell ref="A153:A154"/>
    <mergeCell ref="B153:C153"/>
    <mergeCell ref="D153:D154"/>
    <mergeCell ref="E153:E154"/>
    <mergeCell ref="F153:J153"/>
    <mergeCell ref="K153:O153"/>
    <mergeCell ref="A101:A112"/>
    <mergeCell ref="B101:B112"/>
    <mergeCell ref="A113:A126"/>
    <mergeCell ref="B113:B126"/>
    <mergeCell ref="A127:A141"/>
    <mergeCell ref="B127:B141"/>
    <mergeCell ref="A81:A88"/>
    <mergeCell ref="B81:B88"/>
    <mergeCell ref="A89:A96"/>
    <mergeCell ref="B89:B96"/>
    <mergeCell ref="A97:A100"/>
    <mergeCell ref="B97:B100"/>
    <mergeCell ref="A68:A77"/>
    <mergeCell ref="B68:B77"/>
    <mergeCell ref="A78:O78"/>
    <mergeCell ref="A79:A80"/>
    <mergeCell ref="B79:C79"/>
    <mergeCell ref="D79:D80"/>
    <mergeCell ref="E79:E80"/>
    <mergeCell ref="F79:J79"/>
    <mergeCell ref="K79:O79"/>
    <mergeCell ref="K5:O5"/>
    <mergeCell ref="A39:A52"/>
    <mergeCell ref="B39:B52"/>
    <mergeCell ref="A53:A67"/>
    <mergeCell ref="B53:B67"/>
    <mergeCell ref="A23:A26"/>
    <mergeCell ref="B23:B26"/>
    <mergeCell ref="A27:A38"/>
    <mergeCell ref="B27:B38"/>
    <mergeCell ref="A300:O300"/>
    <mergeCell ref="A301:A302"/>
    <mergeCell ref="B301:C301"/>
    <mergeCell ref="D301:D302"/>
    <mergeCell ref="A4:O4"/>
    <mergeCell ref="A5:A6"/>
    <mergeCell ref="B5:C5"/>
    <mergeCell ref="D5:D6"/>
    <mergeCell ref="E5:E6"/>
    <mergeCell ref="F5:J5"/>
    <mergeCell ref="A323:A334"/>
    <mergeCell ref="B323:B334"/>
    <mergeCell ref="A335:A348"/>
    <mergeCell ref="B335:B348"/>
    <mergeCell ref="A7:A14"/>
    <mergeCell ref="B7:B14"/>
    <mergeCell ref="A15:A22"/>
    <mergeCell ref="B15:B22"/>
    <mergeCell ref="A311:A318"/>
    <mergeCell ref="B311:B318"/>
    <mergeCell ref="E301:E302"/>
    <mergeCell ref="F301:J301"/>
    <mergeCell ref="K301:O301"/>
    <mergeCell ref="A349:A363"/>
    <mergeCell ref="B349:B363"/>
    <mergeCell ref="A364:A373"/>
    <mergeCell ref="B364:B373"/>
    <mergeCell ref="B303:B310"/>
    <mergeCell ref="A319:A322"/>
    <mergeCell ref="B319:B322"/>
    <mergeCell ref="B577:N581"/>
    <mergeCell ref="A574:B574"/>
    <mergeCell ref="C574:N574"/>
    <mergeCell ref="A575:O576"/>
    <mergeCell ref="A1:O1"/>
    <mergeCell ref="A2:B2"/>
    <mergeCell ref="C2:G2"/>
    <mergeCell ref="A3:B3"/>
    <mergeCell ref="D3:N3"/>
    <mergeCell ref="H2:K2"/>
  </mergeCells>
  <printOptions/>
  <pageMargins left="0.25" right="0.25" top="0.75" bottom="0.75" header="0.3" footer="0.3"/>
  <pageSetup horizontalDpi="600" verticalDpi="600" orientation="landscape" paperSize="9" scale="69" r:id="rId1"/>
  <rowBreaks count="12" manualBreakCount="12">
    <brk id="51" max="255" man="1"/>
    <brk id="96" max="255" man="1"/>
    <brk id="144" max="255" man="1"/>
    <brk id="190" max="14" man="1"/>
    <brk id="236" max="255" man="1"/>
    <brk id="286" max="255" man="1"/>
    <brk id="332" max="255" man="1"/>
    <brk id="378" max="255" man="1"/>
    <brk id="424" max="255" man="1"/>
    <brk id="474" max="255" man="1"/>
    <brk id="520" max="14" man="1"/>
    <brk id="570"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H106"/>
  <sheetViews>
    <sheetView zoomScalePageLayoutView="0" workbookViewId="0" topLeftCell="A1">
      <selection activeCell="A17" sqref="A17:H17"/>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5" width="13.28125" style="4"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19.5" thickBot="1">
      <c r="A2" s="572"/>
      <c r="B2" s="573"/>
      <c r="C2" s="576" t="s">
        <v>8</v>
      </c>
      <c r="D2" s="577"/>
      <c r="E2" s="577"/>
      <c r="F2" s="577"/>
      <c r="G2" s="578"/>
      <c r="H2" s="64" t="s">
        <v>69</v>
      </c>
    </row>
    <row r="3" spans="1:8" ht="29.25" customHeight="1" thickBot="1">
      <c r="A3" s="574"/>
      <c r="B3" s="575"/>
      <c r="C3" s="605" t="s">
        <v>10</v>
      </c>
      <c r="D3" s="606"/>
      <c r="E3" s="606"/>
      <c r="F3" s="606"/>
      <c r="G3" s="607"/>
      <c r="H3" s="65" t="s">
        <v>70</v>
      </c>
    </row>
    <row r="4" ht="15.75" thickBot="1"/>
    <row r="5" spans="1:8" ht="16.5" thickBot="1">
      <c r="A5" s="582" t="s">
        <v>11</v>
      </c>
      <c r="B5" s="583"/>
      <c r="C5" s="583"/>
      <c r="D5" s="584">
        <v>41855</v>
      </c>
      <c r="E5" s="584"/>
      <c r="F5" s="584"/>
      <c r="G5" s="10" t="s">
        <v>12</v>
      </c>
      <c r="H5" s="11" t="e">
        <f>#REF!</f>
        <v>#REF!</v>
      </c>
    </row>
    <row r="6" spans="1:8" ht="15.75">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3.75" customHeight="1">
      <c r="A10" s="878" t="s">
        <v>413</v>
      </c>
      <c r="B10" s="879"/>
      <c r="C10" s="879"/>
      <c r="D10" s="879"/>
      <c r="E10" s="879"/>
      <c r="F10" s="879"/>
      <c r="G10" s="879"/>
      <c r="H10" s="880"/>
    </row>
    <row r="11" spans="1:8" ht="15">
      <c r="A11" s="7"/>
      <c r="B11" s="8"/>
      <c r="C11" s="8"/>
      <c r="D11" s="8"/>
      <c r="E11" s="8"/>
      <c r="F11" s="8"/>
      <c r="G11" s="8"/>
      <c r="H11" s="9"/>
    </row>
    <row r="12" spans="1:8" ht="15">
      <c r="A12" s="7"/>
      <c r="B12" s="595" t="s">
        <v>16</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5.5" customHeight="1">
      <c r="A17" s="610" t="s">
        <v>72</v>
      </c>
      <c r="B17" s="611"/>
      <c r="C17" s="611"/>
      <c r="D17" s="611"/>
      <c r="E17" s="611"/>
      <c r="F17" s="611"/>
      <c r="G17" s="611"/>
      <c r="H17" s="612"/>
    </row>
    <row r="18" spans="1:8" ht="15">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16.5" thickBot="1">
      <c r="A21" s="602" t="s">
        <v>74</v>
      </c>
      <c r="B21" s="603"/>
      <c r="C21" s="604"/>
      <c r="D21" s="602" t="s">
        <v>75</v>
      </c>
      <c r="E21" s="603"/>
      <c r="F21" s="604"/>
      <c r="G21" s="602" t="s">
        <v>25</v>
      </c>
      <c r="H21" s="604"/>
    </row>
    <row r="22" spans="1:8" ht="45" customHeight="1" thickBot="1">
      <c r="A22" s="605">
        <v>210504</v>
      </c>
      <c r="B22" s="606"/>
      <c r="C22" s="607"/>
      <c r="D22" s="579" t="s">
        <v>407</v>
      </c>
      <c r="E22" s="580"/>
      <c r="F22" s="581"/>
      <c r="G22" s="608">
        <f>G54</f>
        <v>1800000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15">
      <c r="A26" s="7"/>
      <c r="B26" s="22"/>
      <c r="C26" s="8"/>
      <c r="D26" s="8"/>
      <c r="E26" s="8"/>
      <c r="F26" s="8"/>
      <c r="G26" s="8"/>
      <c r="H26" s="9"/>
    </row>
    <row r="27" spans="1:8" ht="15.75">
      <c r="A27" s="589" t="s">
        <v>79</v>
      </c>
      <c r="B27" s="590"/>
      <c r="C27" s="590"/>
      <c r="D27" s="590"/>
      <c r="E27" s="590"/>
      <c r="F27" s="8"/>
      <c r="G27" s="8"/>
      <c r="H27" s="9"/>
    </row>
    <row r="28" spans="1:8" ht="38.25" customHeight="1">
      <c r="A28" s="613" t="s">
        <v>131</v>
      </c>
      <c r="B28" s="614"/>
      <c r="C28" s="614"/>
      <c r="D28" s="614"/>
      <c r="E28" s="614"/>
      <c r="F28" s="614"/>
      <c r="G28" s="614"/>
      <c r="H28" s="615"/>
    </row>
    <row r="29" spans="1:8" ht="32.25" customHeight="1">
      <c r="A29" s="68" t="s">
        <v>81</v>
      </c>
      <c r="B29" s="616" t="s">
        <v>410</v>
      </c>
      <c r="C29" s="617"/>
      <c r="D29" s="617"/>
      <c r="E29" s="617"/>
      <c r="F29" s="617"/>
      <c r="G29" s="617"/>
      <c r="H29" s="618"/>
    </row>
    <row r="30" spans="1:8" ht="15">
      <c r="A30" s="68"/>
      <c r="B30" s="619"/>
      <c r="C30" s="619"/>
      <c r="D30" s="619"/>
      <c r="E30" s="619"/>
      <c r="F30" s="619"/>
      <c r="G30" s="619"/>
      <c r="H30" s="620"/>
    </row>
    <row r="31" spans="1:8" ht="15">
      <c r="A31" s="68" t="s">
        <v>82</v>
      </c>
      <c r="B31" s="597" t="s">
        <v>83</v>
      </c>
      <c r="C31" s="597"/>
      <c r="D31" s="597"/>
      <c r="E31" s="597"/>
      <c r="F31" s="597"/>
      <c r="G31" s="597"/>
      <c r="H31" s="621"/>
    </row>
    <row r="32" spans="1:8" ht="15" customHeight="1">
      <c r="A32" s="68" t="s">
        <v>133</v>
      </c>
      <c r="B32" s="617" t="s">
        <v>55</v>
      </c>
      <c r="C32" s="617"/>
      <c r="D32" s="617"/>
      <c r="E32" s="617"/>
      <c r="F32" s="617"/>
      <c r="G32" s="617"/>
      <c r="H32" s="618"/>
    </row>
    <row r="33" spans="1:8" ht="15">
      <c r="A33" s="68" t="s">
        <v>134</v>
      </c>
      <c r="B33" s="617" t="s">
        <v>56</v>
      </c>
      <c r="C33" s="617"/>
      <c r="D33" s="617"/>
      <c r="E33" s="617"/>
      <c r="F33" s="617"/>
      <c r="G33" s="617"/>
      <c r="H33" s="618"/>
    </row>
    <row r="34" spans="1:8" ht="30" customHeight="1">
      <c r="A34" s="68" t="s">
        <v>135</v>
      </c>
      <c r="B34" s="622" t="s">
        <v>57</v>
      </c>
      <c r="C34" s="622"/>
      <c r="D34" s="622"/>
      <c r="E34" s="622"/>
      <c r="F34" s="622"/>
      <c r="G34" s="622"/>
      <c r="H34" s="623"/>
    </row>
    <row r="35" spans="1:8" ht="15">
      <c r="A35" s="68"/>
      <c r="B35" s="619"/>
      <c r="C35" s="619"/>
      <c r="D35" s="619"/>
      <c r="E35" s="619"/>
      <c r="F35" s="619"/>
      <c r="G35" s="619"/>
      <c r="H35" s="620"/>
    </row>
    <row r="36" spans="1:8" ht="15">
      <c r="A36" s="68" t="s">
        <v>85</v>
      </c>
      <c r="B36" s="597" t="s">
        <v>86</v>
      </c>
      <c r="C36" s="597"/>
      <c r="D36" s="597"/>
      <c r="E36" s="597"/>
      <c r="F36" s="597"/>
      <c r="G36" s="597"/>
      <c r="H36" s="621"/>
    </row>
    <row r="37" spans="1:8" ht="67.5" customHeight="1">
      <c r="A37" s="68"/>
      <c r="B37" s="624" t="s">
        <v>411</v>
      </c>
      <c r="C37" s="624"/>
      <c r="D37" s="624"/>
      <c r="E37" s="624"/>
      <c r="F37" s="624"/>
      <c r="G37" s="624"/>
      <c r="H37" s="625"/>
    </row>
    <row r="38" spans="1:8" ht="15">
      <c r="A38" s="68"/>
      <c r="B38" s="225"/>
      <c r="C38" s="225"/>
      <c r="D38" s="225"/>
      <c r="E38" s="225"/>
      <c r="F38" s="225"/>
      <c r="G38" s="225"/>
      <c r="H38" s="226"/>
    </row>
    <row r="39" spans="1:8" ht="15">
      <c r="A39" s="68" t="s">
        <v>88</v>
      </c>
      <c r="B39" s="597" t="s">
        <v>89</v>
      </c>
      <c r="C39" s="597"/>
      <c r="D39" s="597"/>
      <c r="E39" s="597"/>
      <c r="F39" s="597"/>
      <c r="G39" s="597"/>
      <c r="H39" s="621"/>
    </row>
    <row r="40" spans="1:8" ht="94.5" customHeight="1">
      <c r="A40" s="68"/>
      <c r="B40" s="624" t="s">
        <v>359</v>
      </c>
      <c r="C40" s="624"/>
      <c r="D40" s="624"/>
      <c r="E40" s="624"/>
      <c r="F40" s="624"/>
      <c r="G40" s="624"/>
      <c r="H40" s="625"/>
    </row>
    <row r="41" spans="1:8" ht="15">
      <c r="A41" s="68"/>
      <c r="B41" s="619"/>
      <c r="C41" s="619"/>
      <c r="D41" s="619"/>
      <c r="E41" s="619"/>
      <c r="F41" s="619"/>
      <c r="G41" s="619"/>
      <c r="H41" s="620"/>
    </row>
    <row r="42" spans="1:8" ht="15">
      <c r="A42" s="68" t="s">
        <v>91</v>
      </c>
      <c r="B42" s="597" t="s">
        <v>92</v>
      </c>
      <c r="C42" s="597"/>
      <c r="D42" s="597"/>
      <c r="E42" s="597"/>
      <c r="F42" s="597"/>
      <c r="G42" s="597"/>
      <c r="H42" s="621"/>
    </row>
    <row r="43" spans="1:8" ht="56.25" customHeight="1">
      <c r="A43" s="71"/>
      <c r="B43" s="624" t="s">
        <v>412</v>
      </c>
      <c r="C43" s="624"/>
      <c r="D43" s="624"/>
      <c r="E43" s="624"/>
      <c r="F43" s="624"/>
      <c r="G43" s="624"/>
      <c r="H43" s="625"/>
    </row>
    <row r="44" spans="1:8" ht="15.75" thickBot="1">
      <c r="A44" s="812"/>
      <c r="B44" s="813"/>
      <c r="C44" s="813"/>
      <c r="D44" s="813"/>
      <c r="E44" s="813"/>
      <c r="F44" s="813"/>
      <c r="G44" s="813"/>
      <c r="H44" s="814"/>
    </row>
    <row r="45" spans="1:8" ht="15.75">
      <c r="A45" s="582" t="s">
        <v>93</v>
      </c>
      <c r="B45" s="583"/>
      <c r="C45" s="583"/>
      <c r="D45" s="583"/>
      <c r="E45" s="583"/>
      <c r="F45" s="20"/>
      <c r="G45" s="20"/>
      <c r="H45" s="21"/>
    </row>
    <row r="46" spans="1:8" ht="15.75" thickBot="1">
      <c r="A46" s="153"/>
      <c r="B46" s="227"/>
      <c r="C46" s="227"/>
      <c r="D46" s="227"/>
      <c r="E46" s="227"/>
      <c r="F46" s="227"/>
      <c r="G46" s="227"/>
      <c r="H46" s="228"/>
    </row>
    <row r="47" spans="1:8" ht="30.75" customHeight="1" thickBot="1">
      <c r="A47" s="235" t="s">
        <v>0</v>
      </c>
      <c r="B47" s="871" t="s">
        <v>58</v>
      </c>
      <c r="C47" s="872"/>
      <c r="D47" s="236" t="s">
        <v>32</v>
      </c>
      <c r="E47" s="232" t="s">
        <v>33</v>
      </c>
      <c r="F47" s="237" t="s">
        <v>59</v>
      </c>
      <c r="G47" s="238" t="s">
        <v>60</v>
      </c>
      <c r="H47" s="239" t="s">
        <v>61</v>
      </c>
    </row>
    <row r="48" spans="1:8" ht="39.75" customHeight="1">
      <c r="A48" s="59">
        <v>1</v>
      </c>
      <c r="B48" s="763" t="s">
        <v>409</v>
      </c>
      <c r="C48" s="764"/>
      <c r="D48" s="51" t="s">
        <v>62</v>
      </c>
      <c r="E48" s="52">
        <v>1</v>
      </c>
      <c r="F48" s="53">
        <v>1800000</v>
      </c>
      <c r="G48" s="53"/>
      <c r="H48" s="53">
        <f>F48+G48</f>
        <v>1800000</v>
      </c>
    </row>
    <row r="49" spans="1:8" ht="15" customHeight="1" thickBot="1">
      <c r="A49" s="54"/>
      <c r="B49" s="55"/>
      <c r="C49" s="55"/>
      <c r="D49" s="55"/>
      <c r="E49" s="55"/>
      <c r="F49" s="60"/>
      <c r="G49" s="60"/>
      <c r="H49" s="61"/>
    </row>
    <row r="50" spans="1:8" ht="31.5" customHeight="1" thickBot="1">
      <c r="A50" s="232" t="s">
        <v>0</v>
      </c>
      <c r="B50" s="871" t="s">
        <v>31</v>
      </c>
      <c r="C50" s="873"/>
      <c r="D50" s="872"/>
      <c r="E50" s="233" t="s">
        <v>32</v>
      </c>
      <c r="F50" s="233" t="s">
        <v>33</v>
      </c>
      <c r="G50" s="233" t="s">
        <v>34</v>
      </c>
      <c r="H50" s="234" t="s">
        <v>35</v>
      </c>
    </row>
    <row r="51" spans="1:8" ht="63" customHeight="1" thickBot="1">
      <c r="A51" s="32">
        <v>1</v>
      </c>
      <c r="B51" s="766" t="s">
        <v>408</v>
      </c>
      <c r="C51" s="767"/>
      <c r="D51" s="768"/>
      <c r="E51" s="33" t="s">
        <v>62</v>
      </c>
      <c r="F51" s="33" t="s">
        <v>63</v>
      </c>
      <c r="G51" s="34">
        <f>F48</f>
        <v>1800000</v>
      </c>
      <c r="H51" s="58">
        <f>G51</f>
        <v>1800000</v>
      </c>
    </row>
    <row r="52" spans="1:8" ht="16.5" thickBot="1">
      <c r="A52" s="717" t="s">
        <v>36</v>
      </c>
      <c r="B52" s="718"/>
      <c r="C52" s="718"/>
      <c r="D52" s="718"/>
      <c r="E52" s="718"/>
      <c r="F52" s="229"/>
      <c r="G52" s="874">
        <f>H51</f>
        <v>1800000</v>
      </c>
      <c r="H52" s="875"/>
    </row>
    <row r="53" spans="1:8" ht="15.75" customHeight="1" thickBot="1">
      <c r="A53" s="876" t="s">
        <v>37</v>
      </c>
      <c r="B53" s="877"/>
      <c r="C53" s="877"/>
      <c r="D53" s="877"/>
      <c r="E53" s="877"/>
      <c r="F53" s="230">
        <v>0.16</v>
      </c>
      <c r="G53" s="874"/>
      <c r="H53" s="875"/>
    </row>
    <row r="54" spans="1:8" ht="16.5" customHeight="1" thickBot="1">
      <c r="A54" s="876" t="s">
        <v>38</v>
      </c>
      <c r="B54" s="877"/>
      <c r="C54" s="877"/>
      <c r="D54" s="877"/>
      <c r="E54" s="877"/>
      <c r="F54" s="231"/>
      <c r="G54" s="874">
        <f>G52+H53</f>
        <v>1800000</v>
      </c>
      <c r="H54" s="875"/>
    </row>
    <row r="55" spans="1:8" ht="18" thickBot="1">
      <c r="A55" s="140"/>
      <c r="B55" s="27"/>
      <c r="C55" s="224"/>
      <c r="D55" s="224"/>
      <c r="E55" s="141"/>
      <c r="F55" s="141"/>
      <c r="G55" s="141"/>
      <c r="H55" s="142"/>
    </row>
    <row r="56" spans="1:8" ht="15.75" thickBot="1">
      <c r="A56" s="651" t="s">
        <v>99</v>
      </c>
      <c r="B56" s="652"/>
      <c r="C56" s="652"/>
      <c r="D56" s="652"/>
      <c r="E56" s="652"/>
      <c r="F56" s="652"/>
      <c r="G56" s="652"/>
      <c r="H56" s="653"/>
    </row>
    <row r="57" spans="1:8" ht="29.25" customHeight="1">
      <c r="A57" s="93" t="s">
        <v>81</v>
      </c>
      <c r="B57" s="654" t="s">
        <v>100</v>
      </c>
      <c r="C57" s="655"/>
      <c r="D57" s="655"/>
      <c r="E57" s="655"/>
      <c r="F57" s="655"/>
      <c r="G57" s="655"/>
      <c r="H57" s="656"/>
    </row>
    <row r="58" spans="1:8" ht="15">
      <c r="A58" s="94" t="s">
        <v>82</v>
      </c>
      <c r="B58" s="657" t="s">
        <v>101</v>
      </c>
      <c r="C58" s="658"/>
      <c r="D58" s="658"/>
      <c r="E58" s="658"/>
      <c r="F58" s="658"/>
      <c r="G58" s="658"/>
      <c r="H58" s="659"/>
    </row>
    <row r="59" spans="1:8" ht="29.25" customHeight="1">
      <c r="A59" s="94">
        <v>3</v>
      </c>
      <c r="B59" s="657" t="s">
        <v>347</v>
      </c>
      <c r="C59" s="658"/>
      <c r="D59" s="658"/>
      <c r="E59" s="658"/>
      <c r="F59" s="658"/>
      <c r="G59" s="658"/>
      <c r="H59" s="659"/>
    </row>
    <row r="60" spans="1:8" ht="29.25" customHeight="1">
      <c r="A60" s="94">
        <v>4</v>
      </c>
      <c r="B60" s="657" t="s">
        <v>348</v>
      </c>
      <c r="C60" s="658"/>
      <c r="D60" s="658"/>
      <c r="E60" s="658"/>
      <c r="F60" s="658"/>
      <c r="G60" s="658"/>
      <c r="H60" s="659"/>
    </row>
    <row r="61" spans="1:8" ht="15">
      <c r="A61" s="94">
        <v>5</v>
      </c>
      <c r="B61" s="657" t="s">
        <v>349</v>
      </c>
      <c r="C61" s="658"/>
      <c r="D61" s="658"/>
      <c r="E61" s="658"/>
      <c r="F61" s="658"/>
      <c r="G61" s="658"/>
      <c r="H61" s="659"/>
    </row>
    <row r="62" spans="1:8" ht="15">
      <c r="A62" s="94">
        <v>6</v>
      </c>
      <c r="B62" s="657" t="s">
        <v>350</v>
      </c>
      <c r="C62" s="658"/>
      <c r="D62" s="658"/>
      <c r="E62" s="658"/>
      <c r="F62" s="658"/>
      <c r="G62" s="658"/>
      <c r="H62" s="659"/>
    </row>
    <row r="63" spans="1:8" ht="29.25" customHeight="1" thickBot="1">
      <c r="A63" s="159">
        <v>7</v>
      </c>
      <c r="B63" s="803" t="s">
        <v>351</v>
      </c>
      <c r="C63" s="804"/>
      <c r="D63" s="804"/>
      <c r="E63" s="804"/>
      <c r="F63" s="804"/>
      <c r="G63" s="804"/>
      <c r="H63" s="805"/>
    </row>
    <row r="64" spans="1:8" ht="15">
      <c r="A64" s="18"/>
      <c r="B64" s="95"/>
      <c r="C64" s="20"/>
      <c r="D64" s="20"/>
      <c r="E64" s="20"/>
      <c r="F64" s="20"/>
      <c r="G64" s="20"/>
      <c r="H64" s="21"/>
    </row>
    <row r="65" spans="1:8" ht="15.75">
      <c r="A65" s="589" t="s">
        <v>116</v>
      </c>
      <c r="B65" s="590"/>
      <c r="C65" s="590"/>
      <c r="D65" s="590"/>
      <c r="E65" s="590"/>
      <c r="F65" s="590"/>
      <c r="G65" s="590"/>
      <c r="H65" s="591"/>
    </row>
    <row r="66" spans="1:8" ht="15">
      <c r="A66" s="81" t="s">
        <v>81</v>
      </c>
      <c r="B66" s="617" t="s">
        <v>117</v>
      </c>
      <c r="C66" s="617"/>
      <c r="D66" s="617"/>
      <c r="E66" s="617"/>
      <c r="F66" s="617"/>
      <c r="G66" s="617"/>
      <c r="H66" s="618"/>
    </row>
    <row r="67" spans="1:8" ht="15">
      <c r="A67" s="83" t="s">
        <v>82</v>
      </c>
      <c r="B67" s="622" t="s">
        <v>118</v>
      </c>
      <c r="C67" s="622"/>
      <c r="D67" s="622"/>
      <c r="E67" s="622"/>
      <c r="F67" s="622"/>
      <c r="G67" s="622"/>
      <c r="H67" s="623"/>
    </row>
    <row r="68" spans="1:8" ht="15">
      <c r="A68" s="83" t="s">
        <v>85</v>
      </c>
      <c r="B68" s="622" t="s">
        <v>119</v>
      </c>
      <c r="C68" s="622"/>
      <c r="D68" s="622"/>
      <c r="E68" s="622"/>
      <c r="F68" s="622"/>
      <c r="G68" s="622"/>
      <c r="H68" s="623"/>
    </row>
    <row r="69" spans="1:8" ht="15">
      <c r="A69" s="96"/>
      <c r="B69" s="97"/>
      <c r="C69" s="98"/>
      <c r="D69" s="98"/>
      <c r="E69" s="98"/>
      <c r="F69" s="98"/>
      <c r="G69" s="98"/>
      <c r="H69" s="99"/>
    </row>
    <row r="70" spans="1:8" ht="15">
      <c r="A70" s="660" t="s">
        <v>120</v>
      </c>
      <c r="B70" s="597"/>
      <c r="C70" s="597"/>
      <c r="D70" s="597"/>
      <c r="E70" s="597"/>
      <c r="F70" s="597"/>
      <c r="G70" s="597"/>
      <c r="H70" s="621"/>
    </row>
    <row r="71" spans="1:8" ht="15">
      <c r="A71" s="661" t="s">
        <v>137</v>
      </c>
      <c r="B71" s="617"/>
      <c r="C71" s="617"/>
      <c r="D71" s="617"/>
      <c r="E71" s="617"/>
      <c r="F71" s="617"/>
      <c r="G71" s="617"/>
      <c r="H71" s="618"/>
    </row>
    <row r="72" spans="1:8" ht="15">
      <c r="A72" s="96"/>
      <c r="B72" s="97"/>
      <c r="C72" s="98"/>
      <c r="D72" s="98"/>
      <c r="E72" s="98"/>
      <c r="F72" s="98"/>
      <c r="G72" s="98"/>
      <c r="H72" s="99"/>
    </row>
    <row r="73" spans="1:8" ht="15">
      <c r="A73" s="660" t="s">
        <v>121</v>
      </c>
      <c r="B73" s="597"/>
      <c r="C73" s="597"/>
      <c r="D73" s="597"/>
      <c r="E73" s="597"/>
      <c r="F73" s="597"/>
      <c r="G73" s="597"/>
      <c r="H73" s="621"/>
    </row>
    <row r="74" spans="1:8" ht="18.75" customHeight="1">
      <c r="A74" s="661" t="s">
        <v>352</v>
      </c>
      <c r="B74" s="617"/>
      <c r="C74" s="617"/>
      <c r="D74" s="617"/>
      <c r="E74" s="617"/>
      <c r="F74" s="617"/>
      <c r="G74" s="617"/>
      <c r="H74" s="618"/>
    </row>
    <row r="75" spans="1:8" ht="15">
      <c r="A75" s="100"/>
      <c r="B75" s="225"/>
      <c r="C75" s="225"/>
      <c r="D75" s="225"/>
      <c r="E75" s="225"/>
      <c r="F75" s="225"/>
      <c r="G75" s="225"/>
      <c r="H75" s="226"/>
    </row>
    <row r="76" spans="1:8" ht="15">
      <c r="A76" s="660" t="s">
        <v>122</v>
      </c>
      <c r="B76" s="597"/>
      <c r="C76" s="597"/>
      <c r="D76" s="597"/>
      <c r="E76" s="597"/>
      <c r="F76" s="597"/>
      <c r="G76" s="597"/>
      <c r="H76" s="621"/>
    </row>
    <row r="77" spans="1:8" ht="58.5" customHeight="1">
      <c r="A77" s="662" t="s">
        <v>123</v>
      </c>
      <c r="B77" s="624"/>
      <c r="C77" s="624"/>
      <c r="D77" s="624"/>
      <c r="E77" s="624"/>
      <c r="F77" s="624"/>
      <c r="G77" s="624"/>
      <c r="H77" s="625"/>
    </row>
    <row r="78" spans="1:8" ht="15">
      <c r="A78" s="96"/>
      <c r="B78" s="97"/>
      <c r="C78" s="98"/>
      <c r="D78" s="98"/>
      <c r="E78" s="98"/>
      <c r="F78" s="98"/>
      <c r="G78" s="98"/>
      <c r="H78" s="99"/>
    </row>
    <row r="79" spans="1:8" ht="30.75" customHeight="1">
      <c r="A79" s="660" t="s">
        <v>124</v>
      </c>
      <c r="B79" s="597"/>
      <c r="C79" s="597"/>
      <c r="D79" s="597"/>
      <c r="E79" s="597"/>
      <c r="F79" s="597"/>
      <c r="G79" s="597"/>
      <c r="H79" s="621"/>
    </row>
    <row r="80" spans="1:8" ht="15">
      <c r="A80" s="660" t="s">
        <v>40</v>
      </c>
      <c r="B80" s="597"/>
      <c r="C80" s="595" t="s">
        <v>1</v>
      </c>
      <c r="D80" s="595"/>
      <c r="E80" s="595"/>
      <c r="F80" s="595"/>
      <c r="G80" s="595"/>
      <c r="H80" s="596"/>
    </row>
    <row r="81" spans="1:8" ht="15">
      <c r="A81" s="660" t="s">
        <v>41</v>
      </c>
      <c r="B81" s="597"/>
      <c r="C81" s="595" t="s">
        <v>42</v>
      </c>
      <c r="D81" s="595"/>
      <c r="E81" s="595"/>
      <c r="F81" s="595"/>
      <c r="G81" s="595"/>
      <c r="H81" s="596"/>
    </row>
    <row r="82" spans="1:8" ht="15">
      <c r="A82" s="660" t="s">
        <v>43</v>
      </c>
      <c r="B82" s="597"/>
      <c r="C82" s="595" t="s">
        <v>3</v>
      </c>
      <c r="D82" s="595"/>
      <c r="E82" s="595"/>
      <c r="F82" s="595"/>
      <c r="G82" s="595"/>
      <c r="H82" s="596"/>
    </row>
    <row r="83" spans="1:8" ht="15">
      <c r="A83" s="663" t="s">
        <v>45</v>
      </c>
      <c r="B83" s="616"/>
      <c r="C83" s="617" t="s">
        <v>2</v>
      </c>
      <c r="D83" s="617"/>
      <c r="E83" s="617"/>
      <c r="F83" s="617"/>
      <c r="G83" s="617"/>
      <c r="H83" s="618"/>
    </row>
    <row r="84" spans="1:8" ht="15.75" thickBot="1">
      <c r="A84" s="7"/>
      <c r="B84" s="8"/>
      <c r="C84" s="8"/>
      <c r="D84" s="8"/>
      <c r="E84" s="8"/>
      <c r="F84" s="8"/>
      <c r="G84" s="8"/>
      <c r="H84" s="9"/>
    </row>
    <row r="85" spans="1:8" ht="15">
      <c r="A85" s="664" t="s">
        <v>46</v>
      </c>
      <c r="B85" s="665"/>
      <c r="C85" s="666"/>
      <c r="D85" s="571"/>
      <c r="E85" s="667" t="s">
        <v>127</v>
      </c>
      <c r="F85" s="668"/>
      <c r="G85" s="668"/>
      <c r="H85" s="669"/>
    </row>
    <row r="86" spans="1:8" ht="15">
      <c r="A86" s="572"/>
      <c r="B86" s="670"/>
      <c r="C86" s="670"/>
      <c r="D86" s="573"/>
      <c r="E86" s="572"/>
      <c r="F86" s="670"/>
      <c r="G86" s="670"/>
      <c r="H86" s="573"/>
    </row>
    <row r="87" spans="1:8" ht="45.75" customHeight="1" thickBot="1">
      <c r="A87" s="574"/>
      <c r="B87" s="671"/>
      <c r="C87" s="671"/>
      <c r="D87" s="575"/>
      <c r="E87" s="574"/>
      <c r="F87" s="671"/>
      <c r="G87" s="671"/>
      <c r="H87" s="575"/>
    </row>
    <row r="88" spans="1:8" ht="15">
      <c r="A88" s="672" t="s">
        <v>48</v>
      </c>
      <c r="B88" s="673"/>
      <c r="C88" s="673"/>
      <c r="D88" s="674"/>
      <c r="E88" s="675" t="s">
        <v>48</v>
      </c>
      <c r="F88" s="676"/>
      <c r="G88" s="676"/>
      <c r="H88" s="677"/>
    </row>
    <row r="89" spans="1:8" ht="15">
      <c r="A89" s="678" t="s">
        <v>40</v>
      </c>
      <c r="B89" s="679"/>
      <c r="C89" s="680" t="s">
        <v>1</v>
      </c>
      <c r="D89" s="681"/>
      <c r="E89" s="83" t="s">
        <v>40</v>
      </c>
      <c r="F89" s="682" t="s">
        <v>337</v>
      </c>
      <c r="G89" s="682"/>
      <c r="H89" s="683"/>
    </row>
    <row r="90" spans="1:8" ht="29.25" customHeight="1">
      <c r="A90" s="678" t="s">
        <v>50</v>
      </c>
      <c r="B90" s="679"/>
      <c r="C90" s="682" t="s">
        <v>42</v>
      </c>
      <c r="D90" s="683"/>
      <c r="E90" s="83" t="s">
        <v>50</v>
      </c>
      <c r="F90" s="679" t="str">
        <f>C81</f>
        <v>JEFE DE RECURSOS FÍSICOS Y SERVICIOS GENERALES</v>
      </c>
      <c r="G90" s="679"/>
      <c r="H90" s="687"/>
    </row>
    <row r="91" spans="1:8" ht="15">
      <c r="A91" s="678" t="s">
        <v>52</v>
      </c>
      <c r="B91" s="679"/>
      <c r="C91" s="679" t="s">
        <v>44</v>
      </c>
      <c r="D91" s="687"/>
      <c r="E91" s="83" t="s">
        <v>52</v>
      </c>
      <c r="F91" s="679" t="str">
        <f>C82</f>
        <v>BIENES Y SERVICIOS </v>
      </c>
      <c r="G91" s="679"/>
      <c r="H91" s="687"/>
    </row>
    <row r="92" spans="1:8" ht="15.75" thickBot="1">
      <c r="A92" s="688" t="s">
        <v>53</v>
      </c>
      <c r="B92" s="689"/>
      <c r="C92" s="689" t="s">
        <v>2</v>
      </c>
      <c r="D92" s="690"/>
      <c r="E92" s="101" t="s">
        <v>53</v>
      </c>
      <c r="F92" s="691" t="s">
        <v>2</v>
      </c>
      <c r="G92" s="691"/>
      <c r="H92" s="692"/>
    </row>
    <row r="93" spans="1:8" ht="15.75" thickBot="1">
      <c r="A93" s="7"/>
      <c r="B93" s="8"/>
      <c r="C93" s="8"/>
      <c r="D93" s="8"/>
      <c r="E93" s="8"/>
      <c r="F93" s="8"/>
      <c r="G93" s="8"/>
      <c r="H93" s="9"/>
    </row>
    <row r="94" spans="1:8" ht="15.75" thickBot="1">
      <c r="A94" s="667" t="s">
        <v>47</v>
      </c>
      <c r="B94" s="668"/>
      <c r="C94" s="668"/>
      <c r="D94" s="668"/>
      <c r="E94" s="668"/>
      <c r="F94" s="668"/>
      <c r="G94" s="668"/>
      <c r="H94" s="669"/>
    </row>
    <row r="95" spans="1:8" ht="15">
      <c r="A95" s="570"/>
      <c r="B95" s="666"/>
      <c r="C95" s="666"/>
      <c r="D95" s="666"/>
      <c r="E95" s="666"/>
      <c r="F95" s="666"/>
      <c r="G95" s="666"/>
      <c r="H95" s="571"/>
    </row>
    <row r="96" spans="1:8" ht="48" customHeight="1" thickBot="1">
      <c r="A96" s="574"/>
      <c r="B96" s="671"/>
      <c r="C96" s="671"/>
      <c r="D96" s="671"/>
      <c r="E96" s="671"/>
      <c r="F96" s="671"/>
      <c r="G96" s="671"/>
      <c r="H96" s="575"/>
    </row>
    <row r="97" spans="1:8" ht="15">
      <c r="A97" s="675" t="s">
        <v>48</v>
      </c>
      <c r="B97" s="676"/>
      <c r="C97" s="676"/>
      <c r="D97" s="676"/>
      <c r="E97" s="676"/>
      <c r="F97" s="676"/>
      <c r="G97" s="676"/>
      <c r="H97" s="677"/>
    </row>
    <row r="98" spans="1:8" ht="15">
      <c r="A98" s="700" t="s">
        <v>40</v>
      </c>
      <c r="B98" s="701"/>
      <c r="C98" s="684" t="s">
        <v>49</v>
      </c>
      <c r="D98" s="685"/>
      <c r="E98" s="685"/>
      <c r="F98" s="685"/>
      <c r="G98" s="685"/>
      <c r="H98" s="686"/>
    </row>
    <row r="99" spans="1:8" ht="15">
      <c r="A99" s="693" t="s">
        <v>50</v>
      </c>
      <c r="B99" s="694"/>
      <c r="C99" s="684" t="s">
        <v>51</v>
      </c>
      <c r="D99" s="685"/>
      <c r="E99" s="685"/>
      <c r="F99" s="685"/>
      <c r="G99" s="685"/>
      <c r="H99" s="686"/>
    </row>
    <row r="100" spans="1:8" ht="15">
      <c r="A100" s="693" t="s">
        <v>52</v>
      </c>
      <c r="B100" s="694"/>
      <c r="C100" s="684" t="s">
        <v>44</v>
      </c>
      <c r="D100" s="685"/>
      <c r="E100" s="685"/>
      <c r="F100" s="685"/>
      <c r="G100" s="685"/>
      <c r="H100" s="686"/>
    </row>
    <row r="101" spans="1:8" ht="15.75" thickBot="1">
      <c r="A101" s="695" t="s">
        <v>53</v>
      </c>
      <c r="B101" s="696"/>
      <c r="C101" s="697" t="s">
        <v>2</v>
      </c>
      <c r="D101" s="698"/>
      <c r="E101" s="698"/>
      <c r="F101" s="698"/>
      <c r="G101" s="698"/>
      <c r="H101" s="699"/>
    </row>
    <row r="106" spans="2:4" ht="15">
      <c r="B106" s="187"/>
      <c r="C106" s="187"/>
      <c r="D106" s="187"/>
    </row>
  </sheetData>
  <sheetProtection/>
  <mergeCells count="109">
    <mergeCell ref="A1:B3"/>
    <mergeCell ref="C1:G1"/>
    <mergeCell ref="C2:G2"/>
    <mergeCell ref="C3:G3"/>
    <mergeCell ref="A5:C5"/>
    <mergeCell ref="D5:F5"/>
    <mergeCell ref="A9:H9"/>
    <mergeCell ref="A17:H17"/>
    <mergeCell ref="A19:H19"/>
    <mergeCell ref="A21:C21"/>
    <mergeCell ref="D21:F21"/>
    <mergeCell ref="A7:C7"/>
    <mergeCell ref="D7:H7"/>
    <mergeCell ref="A10:H10"/>
    <mergeCell ref="A24:H24"/>
    <mergeCell ref="B13:D13"/>
    <mergeCell ref="B12:H12"/>
    <mergeCell ref="B14:D14"/>
    <mergeCell ref="B15:D15"/>
    <mergeCell ref="G21:H21"/>
    <mergeCell ref="A22:C22"/>
    <mergeCell ref="D22:F22"/>
    <mergeCell ref="G22:H22"/>
    <mergeCell ref="A44:H44"/>
    <mergeCell ref="A45:E45"/>
    <mergeCell ref="B33:H33"/>
    <mergeCell ref="B34:H34"/>
    <mergeCell ref="B35:H35"/>
    <mergeCell ref="B36:H36"/>
    <mergeCell ref="B40:H40"/>
    <mergeCell ref="B41:H41"/>
    <mergeCell ref="B42:H42"/>
    <mergeCell ref="B43:H43"/>
    <mergeCell ref="A56:H56"/>
    <mergeCell ref="B57:H57"/>
    <mergeCell ref="A53:E53"/>
    <mergeCell ref="G53:H53"/>
    <mergeCell ref="A54:E54"/>
    <mergeCell ref="G54:H54"/>
    <mergeCell ref="B37:H37"/>
    <mergeCell ref="B39:H39"/>
    <mergeCell ref="A25:H25"/>
    <mergeCell ref="A28:H28"/>
    <mergeCell ref="B31:H31"/>
    <mergeCell ref="B32:H32"/>
    <mergeCell ref="A27:E27"/>
    <mergeCell ref="B29:H29"/>
    <mergeCell ref="B30:H30"/>
    <mergeCell ref="B47:C47"/>
    <mergeCell ref="B48:C48"/>
    <mergeCell ref="B50:D50"/>
    <mergeCell ref="B61:H61"/>
    <mergeCell ref="B59:H59"/>
    <mergeCell ref="B60:H60"/>
    <mergeCell ref="B58:H58"/>
    <mergeCell ref="B51:D51"/>
    <mergeCell ref="A52:E52"/>
    <mergeCell ref="G52:H52"/>
    <mergeCell ref="B62:H62"/>
    <mergeCell ref="B63:H63"/>
    <mergeCell ref="A65:H65"/>
    <mergeCell ref="B66:H66"/>
    <mergeCell ref="B67:H67"/>
    <mergeCell ref="B68:H68"/>
    <mergeCell ref="A70:H70"/>
    <mergeCell ref="A71:H71"/>
    <mergeCell ref="A73:H73"/>
    <mergeCell ref="A74:H74"/>
    <mergeCell ref="A76:H76"/>
    <mergeCell ref="A77:H77"/>
    <mergeCell ref="A79:H79"/>
    <mergeCell ref="A80:B80"/>
    <mergeCell ref="C80:H80"/>
    <mergeCell ref="A81:B81"/>
    <mergeCell ref="C81:H81"/>
    <mergeCell ref="A82:B82"/>
    <mergeCell ref="C82:H82"/>
    <mergeCell ref="A83:B83"/>
    <mergeCell ref="C83:H83"/>
    <mergeCell ref="A85:B85"/>
    <mergeCell ref="C85:D85"/>
    <mergeCell ref="E85:H85"/>
    <mergeCell ref="A86:D87"/>
    <mergeCell ref="E86:H87"/>
    <mergeCell ref="A94:H94"/>
    <mergeCell ref="A95:H96"/>
    <mergeCell ref="A88:D88"/>
    <mergeCell ref="E88:H88"/>
    <mergeCell ref="A89:B89"/>
    <mergeCell ref="C89:D89"/>
    <mergeCell ref="F89:H89"/>
    <mergeCell ref="A90:B90"/>
    <mergeCell ref="C90:D90"/>
    <mergeCell ref="F90:H90"/>
    <mergeCell ref="A91:B91"/>
    <mergeCell ref="C91:D91"/>
    <mergeCell ref="F91:H91"/>
    <mergeCell ref="A92:B92"/>
    <mergeCell ref="C92:D92"/>
    <mergeCell ref="F92:H92"/>
    <mergeCell ref="A97:H97"/>
    <mergeCell ref="A101:B101"/>
    <mergeCell ref="C101:H101"/>
    <mergeCell ref="A98:B98"/>
    <mergeCell ref="C98:H98"/>
    <mergeCell ref="A99:B99"/>
    <mergeCell ref="C99:H99"/>
    <mergeCell ref="A100:B100"/>
    <mergeCell ref="C100:H100"/>
  </mergeCells>
  <dataValidations count="4">
    <dataValidation type="decimal" allowBlank="1" showInputMessage="1" showErrorMessage="1" errorTitle="Error de Dato." error="Debe digitar un valor mayor que 0 y con un máximo de 15 caracteres numéricos." sqref="G48:G52 D50">
      <formula1>-0.1</formula1>
      <formula2>460000000000000</formula2>
    </dataValidation>
    <dataValidation type="textLength" allowBlank="1" showInputMessage="1" showErrorMessage="1" errorTitle="Error de Dato." error="Debe digitar una longitud de texto maxima de 50 caracteres." sqref="B48:B50">
      <formula1>1</formula1>
      <formula2>50</formula2>
    </dataValidation>
    <dataValidation type="textLength" allowBlank="1" showInputMessage="1" showErrorMessage="1" errorTitle="Error de Dato." error="Debe digitar una longitud de texto maxima de 20 caracteres." sqref="E48:E52">
      <formula1>1</formula1>
      <formula2>20</formula2>
    </dataValidation>
    <dataValidation type="whole" allowBlank="1" showInputMessage="1" showErrorMessage="1" errorTitle="Error de Dato." error="Debe digitar un numero  mayor que 0 de maximo 15 caracteres" sqref="F48:F52">
      <formula1>0</formula1>
      <formula2>999999999999999</formula2>
    </dataValidation>
  </dataValidations>
  <printOptions/>
  <pageMargins left="0.7" right="0.7" top="0.75" bottom="0.75" header="0.3" footer="0.3"/>
  <pageSetup fitToHeight="0" fitToWidth="1" orientation="portrait" paperSize="9"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00"/>
  <sheetViews>
    <sheetView zoomScalePageLayoutView="0" workbookViewId="0" topLeftCell="A46">
      <selection activeCell="A60" sqref="A60:H62"/>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5" width="13.28125" style="4"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19.5" thickBot="1">
      <c r="A2" s="572"/>
      <c r="B2" s="573"/>
      <c r="C2" s="576" t="s">
        <v>8</v>
      </c>
      <c r="D2" s="577"/>
      <c r="E2" s="577"/>
      <c r="F2" s="577"/>
      <c r="G2" s="578"/>
      <c r="H2" s="64" t="s">
        <v>69</v>
      </c>
    </row>
    <row r="3" spans="1:8" ht="29.25" customHeight="1" thickBot="1">
      <c r="A3" s="574"/>
      <c r="B3" s="575"/>
      <c r="C3" s="605" t="s">
        <v>10</v>
      </c>
      <c r="D3" s="606"/>
      <c r="E3" s="606"/>
      <c r="F3" s="606"/>
      <c r="G3" s="607"/>
      <c r="H3" s="65" t="s">
        <v>70</v>
      </c>
    </row>
    <row r="4" ht="15.75" thickBot="1"/>
    <row r="5" spans="1:8" ht="16.5" thickBot="1">
      <c r="A5" s="582" t="s">
        <v>11</v>
      </c>
      <c r="B5" s="583"/>
      <c r="C5" s="583"/>
      <c r="D5" s="584">
        <v>41859</v>
      </c>
      <c r="E5" s="584"/>
      <c r="F5" s="584"/>
      <c r="G5" s="10" t="s">
        <v>12</v>
      </c>
      <c r="H5" s="11" t="e">
        <f>#REF!</f>
        <v>#REF!</v>
      </c>
    </row>
    <row r="6" spans="1:8" ht="11.25" customHeight="1">
      <c r="A6" s="66"/>
      <c r="B6" s="67"/>
      <c r="C6" s="67"/>
      <c r="D6" s="8"/>
      <c r="E6" s="8"/>
      <c r="F6" s="8"/>
      <c r="G6" s="8"/>
      <c r="H6" s="9"/>
    </row>
    <row r="7" spans="1:8" ht="15.75">
      <c r="A7" s="585" t="s">
        <v>13</v>
      </c>
      <c r="B7" s="586"/>
      <c r="C7" s="586"/>
      <c r="D7" s="587" t="s">
        <v>14</v>
      </c>
      <c r="E7" s="587"/>
      <c r="F7" s="587"/>
      <c r="G7" s="587"/>
      <c r="H7" s="588"/>
    </row>
    <row r="8" spans="1:8" ht="13.5" customHeight="1">
      <c r="A8" s="7"/>
      <c r="B8" s="12"/>
      <c r="C8" s="8"/>
      <c r="D8" s="8"/>
      <c r="E8" s="8"/>
      <c r="F8" s="8"/>
      <c r="G8" s="8"/>
      <c r="H8" s="9"/>
    </row>
    <row r="9" spans="1:8" ht="15.75">
      <c r="A9" s="589" t="s">
        <v>71</v>
      </c>
      <c r="B9" s="590"/>
      <c r="C9" s="590"/>
      <c r="D9" s="590"/>
      <c r="E9" s="590"/>
      <c r="F9" s="590"/>
      <c r="G9" s="590"/>
      <c r="H9" s="591"/>
    </row>
    <row r="10" spans="1:8" ht="33.75" customHeight="1">
      <c r="A10" s="878" t="s">
        <v>414</v>
      </c>
      <c r="B10" s="879"/>
      <c r="C10" s="879"/>
      <c r="D10" s="879"/>
      <c r="E10" s="879"/>
      <c r="F10" s="879"/>
      <c r="G10" s="879"/>
      <c r="H10" s="880"/>
    </row>
    <row r="11" spans="1:8" ht="12.75" customHeight="1">
      <c r="A11" s="7"/>
      <c r="B11" s="8"/>
      <c r="C11" s="8"/>
      <c r="D11" s="8"/>
      <c r="E11" s="8"/>
      <c r="F11" s="8"/>
      <c r="G11" s="8"/>
      <c r="H11" s="9"/>
    </row>
    <row r="12" spans="1:8" ht="15">
      <c r="A12" s="7"/>
      <c r="B12" s="595" t="s">
        <v>16</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3.25" customHeight="1">
      <c r="A17" s="598" t="s">
        <v>72</v>
      </c>
      <c r="B17" s="599"/>
      <c r="C17" s="599"/>
      <c r="D17" s="599"/>
      <c r="E17" s="599"/>
      <c r="F17" s="599"/>
      <c r="G17" s="599"/>
      <c r="H17" s="600"/>
    </row>
    <row r="18" spans="1:8" ht="9.75" customHeight="1">
      <c r="A18" s="7"/>
      <c r="B18" s="15"/>
      <c r="C18" s="8"/>
      <c r="D18" s="8"/>
      <c r="E18" s="8"/>
      <c r="F18" s="8"/>
      <c r="G18" s="8"/>
      <c r="H18" s="9"/>
    </row>
    <row r="19" spans="1:8" ht="15">
      <c r="A19" s="601" t="s">
        <v>73</v>
      </c>
      <c r="B19" s="595"/>
      <c r="C19" s="595"/>
      <c r="D19" s="595"/>
      <c r="E19" s="595"/>
      <c r="F19" s="595"/>
      <c r="G19" s="595"/>
      <c r="H19" s="596"/>
    </row>
    <row r="20" spans="1:8" ht="6.75" customHeight="1" thickBot="1">
      <c r="A20" s="7"/>
      <c r="B20" s="16"/>
      <c r="C20" s="16"/>
      <c r="D20" s="16"/>
      <c r="E20" s="16"/>
      <c r="F20" s="16"/>
      <c r="G20" s="16"/>
      <c r="H20" s="17"/>
    </row>
    <row r="21" spans="1:8" ht="16.5" thickBot="1">
      <c r="A21" s="602" t="s">
        <v>74</v>
      </c>
      <c r="B21" s="603"/>
      <c r="C21" s="604"/>
      <c r="D21" s="602" t="s">
        <v>75</v>
      </c>
      <c r="E21" s="603"/>
      <c r="F21" s="604"/>
      <c r="G21" s="602" t="s">
        <v>25</v>
      </c>
      <c r="H21" s="604"/>
    </row>
    <row r="22" spans="1:8" ht="54" customHeight="1" thickBot="1">
      <c r="A22" s="605">
        <v>210504</v>
      </c>
      <c r="B22" s="606"/>
      <c r="C22" s="607"/>
      <c r="D22" s="888" t="s">
        <v>415</v>
      </c>
      <c r="E22" s="889"/>
      <c r="F22" s="890"/>
      <c r="G22" s="608">
        <f>G49</f>
        <v>4000000</v>
      </c>
      <c r="H22" s="609"/>
    </row>
    <row r="23" spans="1:8" ht="9.75" customHeight="1">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8.25" customHeight="1">
      <c r="A26" s="7"/>
      <c r="B26" s="22"/>
      <c r="C26" s="8"/>
      <c r="D26" s="8"/>
      <c r="E26" s="8"/>
      <c r="F26" s="8"/>
      <c r="G26" s="8"/>
      <c r="H26" s="9"/>
    </row>
    <row r="27" spans="1:8" ht="15.75">
      <c r="A27" s="589" t="s">
        <v>79</v>
      </c>
      <c r="B27" s="590"/>
      <c r="C27" s="590"/>
      <c r="D27" s="590"/>
      <c r="E27" s="590"/>
      <c r="F27" s="8"/>
      <c r="G27" s="8"/>
      <c r="H27" s="9"/>
    </row>
    <row r="28" spans="1:8" ht="36" customHeight="1">
      <c r="A28" s="613" t="s">
        <v>131</v>
      </c>
      <c r="B28" s="614"/>
      <c r="C28" s="614"/>
      <c r="D28" s="614"/>
      <c r="E28" s="614"/>
      <c r="F28" s="614"/>
      <c r="G28" s="614"/>
      <c r="H28" s="615"/>
    </row>
    <row r="29" spans="1:8" ht="30" customHeight="1">
      <c r="A29" s="68" t="s">
        <v>81</v>
      </c>
      <c r="B29" s="616" t="s">
        <v>417</v>
      </c>
      <c r="C29" s="617"/>
      <c r="D29" s="617"/>
      <c r="E29" s="617"/>
      <c r="F29" s="617"/>
      <c r="G29" s="617"/>
      <c r="H29" s="618"/>
    </row>
    <row r="30" spans="1:8" ht="6.75" customHeight="1">
      <c r="A30" s="68"/>
      <c r="B30" s="619"/>
      <c r="C30" s="619"/>
      <c r="D30" s="619"/>
      <c r="E30" s="619"/>
      <c r="F30" s="619"/>
      <c r="G30" s="619"/>
      <c r="H30" s="620"/>
    </row>
    <row r="31" spans="1:8" ht="15">
      <c r="A31" s="68" t="s">
        <v>82</v>
      </c>
      <c r="B31" s="597" t="s">
        <v>83</v>
      </c>
      <c r="C31" s="597"/>
      <c r="D31" s="597"/>
      <c r="E31" s="597"/>
      <c r="F31" s="597"/>
      <c r="G31" s="597"/>
      <c r="H31" s="621"/>
    </row>
    <row r="32" spans="1:8" ht="15" customHeight="1">
      <c r="A32" s="68" t="s">
        <v>133</v>
      </c>
      <c r="B32" s="617" t="s">
        <v>65</v>
      </c>
      <c r="C32" s="617"/>
      <c r="D32" s="617"/>
      <c r="E32" s="617"/>
      <c r="F32" s="617"/>
      <c r="G32" s="617"/>
      <c r="H32" s="618"/>
    </row>
    <row r="33" spans="1:8" ht="15" customHeight="1">
      <c r="A33" s="68" t="s">
        <v>134</v>
      </c>
      <c r="B33" s="617" t="s">
        <v>66</v>
      </c>
      <c r="C33" s="617"/>
      <c r="D33" s="617"/>
      <c r="E33" s="617"/>
      <c r="F33" s="617"/>
      <c r="G33" s="617"/>
      <c r="H33" s="618"/>
    </row>
    <row r="34" spans="1:8" ht="15">
      <c r="A34" s="68" t="s">
        <v>135</v>
      </c>
      <c r="B34" s="617" t="s">
        <v>416</v>
      </c>
      <c r="C34" s="617"/>
      <c r="D34" s="617"/>
      <c r="E34" s="617"/>
      <c r="F34" s="617"/>
      <c r="G34" s="617"/>
      <c r="H34" s="618"/>
    </row>
    <row r="35" spans="1:8" ht="15">
      <c r="A35" s="68"/>
      <c r="B35" s="619"/>
      <c r="C35" s="619"/>
      <c r="D35" s="619"/>
      <c r="E35" s="619"/>
      <c r="F35" s="619"/>
      <c r="G35" s="619"/>
      <c r="H35" s="620"/>
    </row>
    <row r="36" spans="1:8" ht="15">
      <c r="A36" s="68" t="s">
        <v>85</v>
      </c>
      <c r="B36" s="616" t="s">
        <v>86</v>
      </c>
      <c r="C36" s="616"/>
      <c r="D36" s="616"/>
      <c r="E36" s="616"/>
      <c r="F36" s="616"/>
      <c r="G36" s="616"/>
      <c r="H36" s="863"/>
    </row>
    <row r="37" spans="1:8" ht="103.5" customHeight="1">
      <c r="A37" s="68"/>
      <c r="B37" s="624" t="s">
        <v>418</v>
      </c>
      <c r="C37" s="624"/>
      <c r="D37" s="624"/>
      <c r="E37" s="624"/>
      <c r="F37" s="624"/>
      <c r="G37" s="624"/>
      <c r="H37" s="625"/>
    </row>
    <row r="38" spans="1:8" ht="15">
      <c r="A38" s="68" t="s">
        <v>88</v>
      </c>
      <c r="B38" s="597" t="s">
        <v>89</v>
      </c>
      <c r="C38" s="597"/>
      <c r="D38" s="597"/>
      <c r="E38" s="597"/>
      <c r="F38" s="597"/>
      <c r="G38" s="597"/>
      <c r="H38" s="621"/>
    </row>
    <row r="39" spans="1:8" ht="126" customHeight="1">
      <c r="A39" s="68"/>
      <c r="B39" s="624" t="s">
        <v>419</v>
      </c>
      <c r="C39" s="624"/>
      <c r="D39" s="624"/>
      <c r="E39" s="624"/>
      <c r="F39" s="624"/>
      <c r="G39" s="624"/>
      <c r="H39" s="625"/>
    </row>
    <row r="40" spans="1:8" ht="9" customHeight="1">
      <c r="A40" s="68"/>
      <c r="B40" s="22"/>
      <c r="C40" s="22"/>
      <c r="D40" s="22"/>
      <c r="E40" s="22"/>
      <c r="F40" s="22"/>
      <c r="G40" s="22"/>
      <c r="H40" s="243"/>
    </row>
    <row r="41" spans="1:8" ht="15">
      <c r="A41" s="68" t="s">
        <v>91</v>
      </c>
      <c r="B41" s="597" t="s">
        <v>92</v>
      </c>
      <c r="C41" s="597"/>
      <c r="D41" s="597"/>
      <c r="E41" s="597"/>
      <c r="F41" s="597"/>
      <c r="G41" s="597"/>
      <c r="H41" s="621"/>
    </row>
    <row r="42" spans="1:8" ht="40.5" customHeight="1" thickBot="1">
      <c r="A42" s="102"/>
      <c r="B42" s="635" t="s">
        <v>420</v>
      </c>
      <c r="C42" s="635"/>
      <c r="D42" s="635"/>
      <c r="E42" s="635"/>
      <c r="F42" s="635"/>
      <c r="G42" s="635"/>
      <c r="H42" s="884"/>
    </row>
    <row r="43" spans="1:8" ht="10.5" customHeight="1">
      <c r="A43" s="885"/>
      <c r="B43" s="886"/>
      <c r="C43" s="886"/>
      <c r="D43" s="886"/>
      <c r="E43" s="886"/>
      <c r="F43" s="886"/>
      <c r="G43" s="886"/>
      <c r="H43" s="887"/>
    </row>
    <row r="44" spans="1:8" ht="16.5" thickBot="1">
      <c r="A44" s="589" t="s">
        <v>93</v>
      </c>
      <c r="B44" s="590"/>
      <c r="C44" s="590"/>
      <c r="D44" s="590"/>
      <c r="E44" s="590"/>
      <c r="F44" s="8"/>
      <c r="G44" s="8"/>
      <c r="H44" s="9"/>
    </row>
    <row r="45" spans="1:8" ht="31.5" customHeight="1" thickBot="1">
      <c r="A45" s="232" t="s">
        <v>0</v>
      </c>
      <c r="B45" s="871" t="s">
        <v>31</v>
      </c>
      <c r="C45" s="873"/>
      <c r="D45" s="872"/>
      <c r="E45" s="233" t="s">
        <v>32</v>
      </c>
      <c r="F45" s="233" t="s">
        <v>33</v>
      </c>
      <c r="G45" s="233" t="s">
        <v>34</v>
      </c>
      <c r="H45" s="234" t="s">
        <v>35</v>
      </c>
    </row>
    <row r="46" spans="1:8" ht="36.75" customHeight="1" thickBot="1">
      <c r="A46" s="32">
        <v>1</v>
      </c>
      <c r="B46" s="881" t="str">
        <f>A10</f>
        <v>Presupuesto para el lavado de las togas de la Universidad de Cundinamarca con el fin de dar cumplimiento al proceso de grados a realizarse en el mes de Septiembre.</v>
      </c>
      <c r="C46" s="882"/>
      <c r="D46" s="883"/>
      <c r="E46" s="33" t="s">
        <v>62</v>
      </c>
      <c r="F46" s="33" t="s">
        <v>63</v>
      </c>
      <c r="G46" s="34">
        <v>4000000</v>
      </c>
      <c r="H46" s="58">
        <f>G46</f>
        <v>4000000</v>
      </c>
    </row>
    <row r="47" spans="1:8" ht="16.5" thickBot="1">
      <c r="A47" s="717" t="s">
        <v>36</v>
      </c>
      <c r="B47" s="718"/>
      <c r="C47" s="718"/>
      <c r="D47" s="718"/>
      <c r="E47" s="718"/>
      <c r="F47" s="229"/>
      <c r="G47" s="874">
        <f>H46</f>
        <v>4000000</v>
      </c>
      <c r="H47" s="875"/>
    </row>
    <row r="48" spans="1:8" ht="15.75" customHeight="1" thickBot="1">
      <c r="A48" s="876" t="s">
        <v>37</v>
      </c>
      <c r="B48" s="877"/>
      <c r="C48" s="877"/>
      <c r="D48" s="877"/>
      <c r="E48" s="877"/>
      <c r="F48" s="230">
        <v>0.16</v>
      </c>
      <c r="G48" s="874"/>
      <c r="H48" s="875"/>
    </row>
    <row r="49" spans="1:8" ht="16.5" thickBot="1">
      <c r="A49" s="876" t="s">
        <v>38</v>
      </c>
      <c r="B49" s="877"/>
      <c r="C49" s="877"/>
      <c r="D49" s="877"/>
      <c r="E49" s="877"/>
      <c r="F49" s="231"/>
      <c r="G49" s="874">
        <f>G47+H48</f>
        <v>4000000</v>
      </c>
      <c r="H49" s="875"/>
    </row>
    <row r="50" spans="1:8" ht="9.75" customHeight="1" thickBot="1">
      <c r="A50" s="140"/>
      <c r="B50" s="27"/>
      <c r="C50" s="240"/>
      <c r="D50" s="240"/>
      <c r="E50" s="141"/>
      <c r="F50" s="141"/>
      <c r="G50" s="141"/>
      <c r="H50" s="142"/>
    </row>
    <row r="51" spans="1:8" ht="15.75" thickBot="1">
      <c r="A51" s="651" t="s">
        <v>99</v>
      </c>
      <c r="B51" s="652"/>
      <c r="C51" s="652"/>
      <c r="D51" s="652"/>
      <c r="E51" s="652"/>
      <c r="F51" s="652"/>
      <c r="G51" s="652"/>
      <c r="H51" s="653"/>
    </row>
    <row r="52" spans="1:8" ht="29.25" customHeight="1">
      <c r="A52" s="93" t="s">
        <v>81</v>
      </c>
      <c r="B52" s="654" t="s">
        <v>100</v>
      </c>
      <c r="C52" s="655"/>
      <c r="D52" s="655"/>
      <c r="E52" s="655"/>
      <c r="F52" s="655"/>
      <c r="G52" s="655"/>
      <c r="H52" s="656"/>
    </row>
    <row r="53" spans="1:8" ht="15">
      <c r="A53" s="94" t="s">
        <v>82</v>
      </c>
      <c r="B53" s="657" t="s">
        <v>101</v>
      </c>
      <c r="C53" s="658"/>
      <c r="D53" s="658"/>
      <c r="E53" s="658"/>
      <c r="F53" s="658"/>
      <c r="G53" s="658"/>
      <c r="H53" s="659"/>
    </row>
    <row r="54" spans="1:8" ht="15">
      <c r="A54" s="94">
        <v>3</v>
      </c>
      <c r="B54" s="657" t="s">
        <v>422</v>
      </c>
      <c r="C54" s="658"/>
      <c r="D54" s="658"/>
      <c r="E54" s="658"/>
      <c r="F54" s="658"/>
      <c r="G54" s="658"/>
      <c r="H54" s="659"/>
    </row>
    <row r="55" spans="1:8" ht="15">
      <c r="A55" s="94">
        <v>4</v>
      </c>
      <c r="B55" s="657" t="s">
        <v>421</v>
      </c>
      <c r="C55" s="658"/>
      <c r="D55" s="658"/>
      <c r="E55" s="658"/>
      <c r="F55" s="658"/>
      <c r="G55" s="658"/>
      <c r="H55" s="659"/>
    </row>
    <row r="56" spans="1:8" ht="15">
      <c r="A56" s="94">
        <v>5</v>
      </c>
      <c r="B56" s="657" t="s">
        <v>350</v>
      </c>
      <c r="C56" s="658"/>
      <c r="D56" s="658"/>
      <c r="E56" s="658"/>
      <c r="F56" s="658"/>
      <c r="G56" s="658"/>
      <c r="H56" s="659"/>
    </row>
    <row r="57" spans="1:8" ht="29.25" customHeight="1" thickBot="1">
      <c r="A57" s="159">
        <v>7</v>
      </c>
      <c r="B57" s="803" t="s">
        <v>351</v>
      </c>
      <c r="C57" s="804"/>
      <c r="D57" s="804"/>
      <c r="E57" s="804"/>
      <c r="F57" s="804"/>
      <c r="G57" s="804"/>
      <c r="H57" s="805"/>
    </row>
    <row r="58" spans="1:8" ht="8.25" customHeight="1">
      <c r="A58" s="18"/>
      <c r="B58" s="95"/>
      <c r="C58" s="20"/>
      <c r="D58" s="20"/>
      <c r="E58" s="20"/>
      <c r="F58" s="20"/>
      <c r="G58" s="20"/>
      <c r="H58" s="21"/>
    </row>
    <row r="59" spans="1:8" ht="15.75">
      <c r="A59" s="589" t="s">
        <v>116</v>
      </c>
      <c r="B59" s="590"/>
      <c r="C59" s="590"/>
      <c r="D59" s="590"/>
      <c r="E59" s="590"/>
      <c r="F59" s="590"/>
      <c r="G59" s="590"/>
      <c r="H59" s="591"/>
    </row>
    <row r="60" spans="1:8" ht="15">
      <c r="A60" s="81" t="s">
        <v>81</v>
      </c>
      <c r="B60" s="617" t="s">
        <v>117</v>
      </c>
      <c r="C60" s="617"/>
      <c r="D60" s="617"/>
      <c r="E60" s="617"/>
      <c r="F60" s="617"/>
      <c r="G60" s="617"/>
      <c r="H60" s="618"/>
    </row>
    <row r="61" spans="1:8" ht="15">
      <c r="A61" s="83" t="s">
        <v>82</v>
      </c>
      <c r="B61" s="622" t="s">
        <v>118</v>
      </c>
      <c r="C61" s="622"/>
      <c r="D61" s="622"/>
      <c r="E61" s="622"/>
      <c r="F61" s="622"/>
      <c r="G61" s="622"/>
      <c r="H61" s="623"/>
    </row>
    <row r="62" spans="1:8" ht="15">
      <c r="A62" s="83" t="s">
        <v>85</v>
      </c>
      <c r="B62" s="622" t="s">
        <v>119</v>
      </c>
      <c r="C62" s="622"/>
      <c r="D62" s="622"/>
      <c r="E62" s="622"/>
      <c r="F62" s="622"/>
      <c r="G62" s="622"/>
      <c r="H62" s="623"/>
    </row>
    <row r="63" spans="1:8" ht="8.25" customHeight="1">
      <c r="A63" s="96"/>
      <c r="B63" s="97"/>
      <c r="C63" s="98"/>
      <c r="D63" s="98"/>
      <c r="E63" s="98"/>
      <c r="F63" s="98"/>
      <c r="G63" s="98"/>
      <c r="H63" s="99"/>
    </row>
    <row r="64" spans="1:8" ht="15">
      <c r="A64" s="660" t="s">
        <v>120</v>
      </c>
      <c r="B64" s="597"/>
      <c r="C64" s="597"/>
      <c r="D64" s="597"/>
      <c r="E64" s="597"/>
      <c r="F64" s="597"/>
      <c r="G64" s="597"/>
      <c r="H64" s="621"/>
    </row>
    <row r="65" spans="1:8" ht="15">
      <c r="A65" s="661" t="s">
        <v>137</v>
      </c>
      <c r="B65" s="617"/>
      <c r="C65" s="617"/>
      <c r="D65" s="617"/>
      <c r="E65" s="617"/>
      <c r="F65" s="617"/>
      <c r="G65" s="617"/>
      <c r="H65" s="618"/>
    </row>
    <row r="66" spans="1:8" ht="15">
      <c r="A66" s="96"/>
      <c r="B66" s="97"/>
      <c r="C66" s="98"/>
      <c r="D66" s="98"/>
      <c r="E66" s="98"/>
      <c r="F66" s="98"/>
      <c r="G66" s="98"/>
      <c r="H66" s="99"/>
    </row>
    <row r="67" spans="1:8" ht="15">
      <c r="A67" s="660" t="s">
        <v>121</v>
      </c>
      <c r="B67" s="597"/>
      <c r="C67" s="597"/>
      <c r="D67" s="597"/>
      <c r="E67" s="597"/>
      <c r="F67" s="597"/>
      <c r="G67" s="597"/>
      <c r="H67" s="621"/>
    </row>
    <row r="68" spans="1:8" ht="18.75" customHeight="1">
      <c r="A68" s="661" t="s">
        <v>352</v>
      </c>
      <c r="B68" s="617"/>
      <c r="C68" s="617"/>
      <c r="D68" s="617"/>
      <c r="E68" s="617"/>
      <c r="F68" s="617"/>
      <c r="G68" s="617"/>
      <c r="H68" s="618"/>
    </row>
    <row r="69" spans="1:8" ht="10.5" customHeight="1">
      <c r="A69" s="100"/>
      <c r="B69" s="241"/>
      <c r="C69" s="241"/>
      <c r="D69" s="241"/>
      <c r="E69" s="241"/>
      <c r="F69" s="241"/>
      <c r="G69" s="241"/>
      <c r="H69" s="242"/>
    </row>
    <row r="70" spans="1:8" ht="15">
      <c r="A70" s="660" t="s">
        <v>122</v>
      </c>
      <c r="B70" s="597"/>
      <c r="C70" s="597"/>
      <c r="D70" s="597"/>
      <c r="E70" s="597"/>
      <c r="F70" s="597"/>
      <c r="G70" s="597"/>
      <c r="H70" s="621"/>
    </row>
    <row r="71" spans="1:8" ht="52.5" customHeight="1">
      <c r="A71" s="662" t="s">
        <v>123</v>
      </c>
      <c r="B71" s="624"/>
      <c r="C71" s="624"/>
      <c r="D71" s="624"/>
      <c r="E71" s="624"/>
      <c r="F71" s="624"/>
      <c r="G71" s="624"/>
      <c r="H71" s="625"/>
    </row>
    <row r="72" spans="1:8" ht="8.25" customHeight="1">
      <c r="A72" s="96"/>
      <c r="B72" s="97"/>
      <c r="C72" s="98"/>
      <c r="D72" s="98"/>
      <c r="E72" s="98"/>
      <c r="F72" s="98"/>
      <c r="G72" s="98"/>
      <c r="H72" s="99"/>
    </row>
    <row r="73" spans="1:8" ht="21.75" customHeight="1">
      <c r="A73" s="660" t="s">
        <v>124</v>
      </c>
      <c r="B73" s="597"/>
      <c r="C73" s="597"/>
      <c r="D73" s="597"/>
      <c r="E73" s="597"/>
      <c r="F73" s="597"/>
      <c r="G73" s="597"/>
      <c r="H73" s="621"/>
    </row>
    <row r="74" spans="1:8" ht="15">
      <c r="A74" s="660" t="s">
        <v>40</v>
      </c>
      <c r="B74" s="597"/>
      <c r="C74" s="595" t="s">
        <v>423</v>
      </c>
      <c r="D74" s="595"/>
      <c r="E74" s="595"/>
      <c r="F74" s="595"/>
      <c r="G74" s="595"/>
      <c r="H74" s="596"/>
    </row>
    <row r="75" spans="1:8" ht="15">
      <c r="A75" s="660" t="s">
        <v>41</v>
      </c>
      <c r="B75" s="597"/>
      <c r="C75" s="595" t="s">
        <v>424</v>
      </c>
      <c r="D75" s="595"/>
      <c r="E75" s="595"/>
      <c r="F75" s="595"/>
      <c r="G75" s="595"/>
      <c r="H75" s="596"/>
    </row>
    <row r="76" spans="1:8" ht="15">
      <c r="A76" s="660" t="s">
        <v>43</v>
      </c>
      <c r="B76" s="597"/>
      <c r="C76" s="595" t="s">
        <v>307</v>
      </c>
      <c r="D76" s="595"/>
      <c r="E76" s="595"/>
      <c r="F76" s="595"/>
      <c r="G76" s="595"/>
      <c r="H76" s="596"/>
    </row>
    <row r="77" spans="1:8" ht="15">
      <c r="A77" s="663" t="s">
        <v>45</v>
      </c>
      <c r="B77" s="616"/>
      <c r="C77" s="617" t="s">
        <v>2</v>
      </c>
      <c r="D77" s="617"/>
      <c r="E77" s="617"/>
      <c r="F77" s="617"/>
      <c r="G77" s="617"/>
      <c r="H77" s="618"/>
    </row>
    <row r="78" spans="1:8" ht="13.5" customHeight="1" thickBot="1">
      <c r="A78" s="7"/>
      <c r="B78" s="8"/>
      <c r="C78" s="8"/>
      <c r="D78" s="8"/>
      <c r="E78" s="8"/>
      <c r="F78" s="8"/>
      <c r="G78" s="8"/>
      <c r="H78" s="9"/>
    </row>
    <row r="79" spans="1:8" ht="15">
      <c r="A79" s="664" t="s">
        <v>46</v>
      </c>
      <c r="B79" s="665"/>
      <c r="C79" s="666"/>
      <c r="D79" s="571"/>
      <c r="E79" s="667" t="s">
        <v>127</v>
      </c>
      <c r="F79" s="668"/>
      <c r="G79" s="668"/>
      <c r="H79" s="669"/>
    </row>
    <row r="80" spans="1:8" ht="27.75" customHeight="1">
      <c r="A80" s="572"/>
      <c r="B80" s="670"/>
      <c r="C80" s="670"/>
      <c r="D80" s="573"/>
      <c r="E80" s="572"/>
      <c r="F80" s="670"/>
      <c r="G80" s="670"/>
      <c r="H80" s="573"/>
    </row>
    <row r="81" spans="1:8" ht="24" customHeight="1" thickBot="1">
      <c r="A81" s="574"/>
      <c r="B81" s="671"/>
      <c r="C81" s="671"/>
      <c r="D81" s="575"/>
      <c r="E81" s="574"/>
      <c r="F81" s="671"/>
      <c r="G81" s="671"/>
      <c r="H81" s="575"/>
    </row>
    <row r="82" spans="1:8" ht="15">
      <c r="A82" s="672" t="s">
        <v>48</v>
      </c>
      <c r="B82" s="673"/>
      <c r="C82" s="673"/>
      <c r="D82" s="674"/>
      <c r="E82" s="675" t="s">
        <v>48</v>
      </c>
      <c r="F82" s="676"/>
      <c r="G82" s="676"/>
      <c r="H82" s="677"/>
    </row>
    <row r="83" spans="1:8" ht="15">
      <c r="A83" s="678" t="s">
        <v>40</v>
      </c>
      <c r="B83" s="679"/>
      <c r="C83" s="680" t="s">
        <v>1</v>
      </c>
      <c r="D83" s="681"/>
      <c r="E83" s="83" t="s">
        <v>40</v>
      </c>
      <c r="F83" s="682" t="str">
        <f>C74</f>
        <v>GERMÁN ANTONIO PEÑA CORREAL</v>
      </c>
      <c r="G83" s="682"/>
      <c r="H83" s="683"/>
    </row>
    <row r="84" spans="1:8" ht="29.25" customHeight="1">
      <c r="A84" s="678" t="s">
        <v>50</v>
      </c>
      <c r="B84" s="679"/>
      <c r="C84" s="682" t="s">
        <v>42</v>
      </c>
      <c r="D84" s="683"/>
      <c r="E84" s="83" t="s">
        <v>50</v>
      </c>
      <c r="F84" s="679" t="str">
        <f>C75</f>
        <v>Director de Bienestar Universitario</v>
      </c>
      <c r="G84" s="679"/>
      <c r="H84" s="687"/>
    </row>
    <row r="85" spans="1:8" ht="15">
      <c r="A85" s="678" t="s">
        <v>52</v>
      </c>
      <c r="B85" s="679"/>
      <c r="C85" s="679" t="s">
        <v>44</v>
      </c>
      <c r="D85" s="687"/>
      <c r="E85" s="83" t="s">
        <v>52</v>
      </c>
      <c r="F85" s="679" t="str">
        <f>C76</f>
        <v>BIENESTAR UNIVERSITARIO</v>
      </c>
      <c r="G85" s="679"/>
      <c r="H85" s="687"/>
    </row>
    <row r="86" spans="1:8" ht="15.75" thickBot="1">
      <c r="A86" s="688" t="s">
        <v>53</v>
      </c>
      <c r="B86" s="689"/>
      <c r="C86" s="689" t="s">
        <v>2</v>
      </c>
      <c r="D86" s="690"/>
      <c r="E86" s="101" t="s">
        <v>53</v>
      </c>
      <c r="F86" s="691" t="s">
        <v>2</v>
      </c>
      <c r="G86" s="691"/>
      <c r="H86" s="692"/>
    </row>
    <row r="87" spans="1:8" ht="15.75" thickBot="1">
      <c r="A87" s="7"/>
      <c r="B87" s="8"/>
      <c r="C87" s="8"/>
      <c r="D87" s="8"/>
      <c r="E87" s="8"/>
      <c r="F87" s="8"/>
      <c r="G87" s="8"/>
      <c r="H87" s="9"/>
    </row>
    <row r="88" spans="1:8" ht="15.75" thickBot="1">
      <c r="A88" s="667" t="s">
        <v>47</v>
      </c>
      <c r="B88" s="668"/>
      <c r="C88" s="668"/>
      <c r="D88" s="668"/>
      <c r="E88" s="668"/>
      <c r="F88" s="668"/>
      <c r="G88" s="668"/>
      <c r="H88" s="669"/>
    </row>
    <row r="89" spans="1:8" ht="30.75" customHeight="1">
      <c r="A89" s="570"/>
      <c r="B89" s="666"/>
      <c r="C89" s="666"/>
      <c r="D89" s="666"/>
      <c r="E89" s="666"/>
      <c r="F89" s="666"/>
      <c r="G89" s="666"/>
      <c r="H89" s="571"/>
    </row>
    <row r="90" spans="1:8" ht="27.75" customHeight="1" thickBot="1">
      <c r="A90" s="574"/>
      <c r="B90" s="671"/>
      <c r="C90" s="671"/>
      <c r="D90" s="671"/>
      <c r="E90" s="671"/>
      <c r="F90" s="671"/>
      <c r="G90" s="671"/>
      <c r="H90" s="575"/>
    </row>
    <row r="91" spans="1:8" ht="15">
      <c r="A91" s="675" t="s">
        <v>48</v>
      </c>
      <c r="B91" s="676"/>
      <c r="C91" s="676"/>
      <c r="D91" s="676"/>
      <c r="E91" s="676"/>
      <c r="F91" s="676"/>
      <c r="G91" s="676"/>
      <c r="H91" s="677"/>
    </row>
    <row r="92" spans="1:8" ht="15">
      <c r="A92" s="700" t="s">
        <v>40</v>
      </c>
      <c r="B92" s="701"/>
      <c r="C92" s="684" t="s">
        <v>49</v>
      </c>
      <c r="D92" s="685"/>
      <c r="E92" s="685"/>
      <c r="F92" s="685"/>
      <c r="G92" s="685"/>
      <c r="H92" s="686"/>
    </row>
    <row r="93" spans="1:8" ht="15">
      <c r="A93" s="693" t="s">
        <v>50</v>
      </c>
      <c r="B93" s="694"/>
      <c r="C93" s="684" t="s">
        <v>51</v>
      </c>
      <c r="D93" s="685"/>
      <c r="E93" s="685"/>
      <c r="F93" s="685"/>
      <c r="G93" s="685"/>
      <c r="H93" s="686"/>
    </row>
    <row r="94" spans="1:8" ht="15">
      <c r="A94" s="693" t="s">
        <v>52</v>
      </c>
      <c r="B94" s="694"/>
      <c r="C94" s="684" t="s">
        <v>44</v>
      </c>
      <c r="D94" s="685"/>
      <c r="E94" s="685"/>
      <c r="F94" s="685"/>
      <c r="G94" s="685"/>
      <c r="H94" s="686"/>
    </row>
    <row r="95" spans="1:8" ht="15.75" thickBot="1">
      <c r="A95" s="695" t="s">
        <v>53</v>
      </c>
      <c r="B95" s="696"/>
      <c r="C95" s="697" t="s">
        <v>2</v>
      </c>
      <c r="D95" s="698"/>
      <c r="E95" s="698"/>
      <c r="F95" s="698"/>
      <c r="G95" s="698"/>
      <c r="H95" s="699"/>
    </row>
    <row r="100" spans="2:4" ht="15">
      <c r="B100" s="187"/>
      <c r="C100" s="187"/>
      <c r="D100" s="187"/>
    </row>
  </sheetData>
  <sheetProtection/>
  <mergeCells count="105">
    <mergeCell ref="A1:B3"/>
    <mergeCell ref="C1:G1"/>
    <mergeCell ref="C2:G2"/>
    <mergeCell ref="C3:G3"/>
    <mergeCell ref="A5:C5"/>
    <mergeCell ref="D5:F5"/>
    <mergeCell ref="A7:C7"/>
    <mergeCell ref="D7:H7"/>
    <mergeCell ref="A9:H9"/>
    <mergeCell ref="A10:H10"/>
    <mergeCell ref="B12:H12"/>
    <mergeCell ref="B13:D13"/>
    <mergeCell ref="B14:D14"/>
    <mergeCell ref="B15:D15"/>
    <mergeCell ref="A17:H17"/>
    <mergeCell ref="A19:H19"/>
    <mergeCell ref="A21:C21"/>
    <mergeCell ref="D21:F21"/>
    <mergeCell ref="G21:H21"/>
    <mergeCell ref="A22:C22"/>
    <mergeCell ref="D22:F22"/>
    <mergeCell ref="G22:H22"/>
    <mergeCell ref="A24:H24"/>
    <mergeCell ref="A25:H25"/>
    <mergeCell ref="A27:E27"/>
    <mergeCell ref="A28:H28"/>
    <mergeCell ref="B29:H29"/>
    <mergeCell ref="B30:H30"/>
    <mergeCell ref="B31:H31"/>
    <mergeCell ref="B32:H32"/>
    <mergeCell ref="B33:H33"/>
    <mergeCell ref="B41:H41"/>
    <mergeCell ref="B42:H42"/>
    <mergeCell ref="A43:H43"/>
    <mergeCell ref="A44:E44"/>
    <mergeCell ref="B34:H34"/>
    <mergeCell ref="B35:H35"/>
    <mergeCell ref="B36:H36"/>
    <mergeCell ref="B37:H37"/>
    <mergeCell ref="B38:H38"/>
    <mergeCell ref="B39:H39"/>
    <mergeCell ref="B54:H54"/>
    <mergeCell ref="B45:D45"/>
    <mergeCell ref="B46:D46"/>
    <mergeCell ref="A47:E47"/>
    <mergeCell ref="G47:H47"/>
    <mergeCell ref="A48:E48"/>
    <mergeCell ref="G48:H48"/>
    <mergeCell ref="B55:H55"/>
    <mergeCell ref="B56:H56"/>
    <mergeCell ref="B57:H57"/>
    <mergeCell ref="A59:H59"/>
    <mergeCell ref="B60:H60"/>
    <mergeCell ref="A49:E49"/>
    <mergeCell ref="G49:H49"/>
    <mergeCell ref="A51:H51"/>
    <mergeCell ref="B52:H52"/>
    <mergeCell ref="B53:H53"/>
    <mergeCell ref="B61:H61"/>
    <mergeCell ref="B62:H62"/>
    <mergeCell ref="A64:H64"/>
    <mergeCell ref="A65:H65"/>
    <mergeCell ref="A67:H67"/>
    <mergeCell ref="A68:H68"/>
    <mergeCell ref="A70:H70"/>
    <mergeCell ref="A71:H71"/>
    <mergeCell ref="A73:H73"/>
    <mergeCell ref="A74:B74"/>
    <mergeCell ref="C74:H74"/>
    <mergeCell ref="A75:B75"/>
    <mergeCell ref="C75:H75"/>
    <mergeCell ref="A76:B76"/>
    <mergeCell ref="C76:H76"/>
    <mergeCell ref="A77:B77"/>
    <mergeCell ref="C77:H77"/>
    <mergeCell ref="A79:B79"/>
    <mergeCell ref="C79:D79"/>
    <mergeCell ref="E79:H79"/>
    <mergeCell ref="A80:D81"/>
    <mergeCell ref="E80:H81"/>
    <mergeCell ref="A82:D82"/>
    <mergeCell ref="E82:H82"/>
    <mergeCell ref="A83:B83"/>
    <mergeCell ref="C83:D83"/>
    <mergeCell ref="F83:H83"/>
    <mergeCell ref="A84:B84"/>
    <mergeCell ref="C84:D84"/>
    <mergeCell ref="F84:H84"/>
    <mergeCell ref="A85:B85"/>
    <mergeCell ref="C85:D85"/>
    <mergeCell ref="F85:H85"/>
    <mergeCell ref="A86:B86"/>
    <mergeCell ref="C86:D86"/>
    <mergeCell ref="F86:H86"/>
    <mergeCell ref="A88:H88"/>
    <mergeCell ref="A89:H90"/>
    <mergeCell ref="A91:H91"/>
    <mergeCell ref="A95:B95"/>
    <mergeCell ref="C95:H95"/>
    <mergeCell ref="A92:B92"/>
    <mergeCell ref="C92:H92"/>
    <mergeCell ref="A93:B93"/>
    <mergeCell ref="C93:H93"/>
    <mergeCell ref="A94:B94"/>
    <mergeCell ref="C94:H94"/>
  </mergeCells>
  <dataValidations count="4">
    <dataValidation type="decimal" allowBlank="1" showInputMessage="1" showErrorMessage="1" errorTitle="Error de Dato." error="Debe digitar un valor mayor que 0 y con un máximo de 15 caracteres numéricos." sqref="D45 G45:G47">
      <formula1>-0.1</formula1>
      <formula2>460000000000000</formula2>
    </dataValidation>
    <dataValidation type="whole" allowBlank="1" showInputMessage="1" showErrorMessage="1" errorTitle="Error de Dato." error="Debe digitar un numero  mayor que 0 de maximo 15 caracteres" sqref="F45:F47">
      <formula1>0</formula1>
      <formula2>999999999999999</formula2>
    </dataValidation>
    <dataValidation type="textLength" allowBlank="1" showInputMessage="1" showErrorMessage="1" errorTitle="Error de Dato." error="Debe digitar una longitud de texto maxima de 20 caracteres." sqref="E45:E47">
      <formula1>1</formula1>
      <formula2>20</formula2>
    </dataValidation>
    <dataValidation type="textLength" allowBlank="1" showInputMessage="1" showErrorMessage="1" errorTitle="Error de Dato." error="Debe digitar una longitud de texto maxima de 50 caracteres." sqref="B45">
      <formula1>1</formula1>
      <formula2>50</formula2>
    </dataValidation>
  </dataValidations>
  <printOptions/>
  <pageMargins left="0.7" right="0.7" top="0.75" bottom="0.75" header="0.3" footer="0.3"/>
  <pageSetup fitToHeight="0" fitToWidth="1" orientation="portrait" paperSize="9" scale="7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R155"/>
  <sheetViews>
    <sheetView zoomScalePageLayoutView="0" workbookViewId="0" topLeftCell="A35">
      <selection activeCell="B43" sqref="B43:H43"/>
    </sheetView>
  </sheetViews>
  <sheetFormatPr defaultColWidth="11.421875" defaultRowHeight="15"/>
  <cols>
    <col min="1" max="1" width="3.57421875" style="4" customWidth="1"/>
    <col min="2" max="2" width="19.8515625" style="4" customWidth="1"/>
    <col min="3" max="3" width="15.71093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13.140625" style="4" customWidth="1"/>
    <col min="19" max="16384" width="11.421875" style="4" customWidth="1"/>
  </cols>
  <sheetData>
    <row r="1" spans="1:8" ht="19.5" thickBot="1">
      <c r="A1" s="570"/>
      <c r="B1" s="571"/>
      <c r="C1" s="576" t="s">
        <v>6</v>
      </c>
      <c r="D1" s="577"/>
      <c r="E1" s="577"/>
      <c r="F1" s="577"/>
      <c r="G1" s="578"/>
      <c r="H1" s="63" t="s">
        <v>7</v>
      </c>
    </row>
    <row r="2" spans="1:8" ht="19.5" thickBot="1">
      <c r="A2" s="572"/>
      <c r="B2" s="573"/>
      <c r="C2" s="576" t="s">
        <v>8</v>
      </c>
      <c r="D2" s="577"/>
      <c r="E2" s="577"/>
      <c r="F2" s="577"/>
      <c r="G2" s="578"/>
      <c r="H2" s="64" t="s">
        <v>69</v>
      </c>
    </row>
    <row r="3" spans="1:8" ht="39" customHeight="1" thickBot="1">
      <c r="A3" s="574"/>
      <c r="B3" s="575"/>
      <c r="C3" s="605" t="s">
        <v>10</v>
      </c>
      <c r="D3" s="606"/>
      <c r="E3" s="606"/>
      <c r="F3" s="606"/>
      <c r="G3" s="607"/>
      <c r="H3" s="65" t="s">
        <v>70</v>
      </c>
    </row>
    <row r="4" ht="15.75" thickBot="1"/>
    <row r="5" spans="1:8" ht="16.5" thickBot="1">
      <c r="A5" s="582" t="s">
        <v>11</v>
      </c>
      <c r="B5" s="583"/>
      <c r="C5" s="583"/>
      <c r="D5" s="584">
        <v>41865</v>
      </c>
      <c r="E5" s="584"/>
      <c r="F5" s="584"/>
      <c r="G5" s="10" t="s">
        <v>12</v>
      </c>
      <c r="H5" s="11" t="e">
        <f>#REF!</f>
        <v>#REF!</v>
      </c>
    </row>
    <row r="6" spans="1:8" ht="15.75">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18.75" customHeight="1">
      <c r="A10" s="592" t="s">
        <v>435</v>
      </c>
      <c r="B10" s="593"/>
      <c r="C10" s="593"/>
      <c r="D10" s="593"/>
      <c r="E10" s="593"/>
      <c r="F10" s="593"/>
      <c r="G10" s="593"/>
      <c r="H10" s="594"/>
    </row>
    <row r="11" spans="1:8" ht="15">
      <c r="A11" s="7"/>
      <c r="B11" s="8"/>
      <c r="C11" s="8"/>
      <c r="D11" s="8"/>
      <c r="E11" s="8"/>
      <c r="F11" s="8"/>
      <c r="G11" s="8"/>
      <c r="H11" s="9"/>
    </row>
    <row r="12" spans="1:8" ht="15">
      <c r="A12" s="7"/>
      <c r="B12" s="595" t="s">
        <v>16</v>
      </c>
      <c r="C12" s="595"/>
      <c r="D12" s="595"/>
      <c r="E12" s="595"/>
      <c r="F12" s="595"/>
      <c r="G12" s="595"/>
      <c r="H12" s="596"/>
    </row>
    <row r="13" spans="1:8" ht="18.75">
      <c r="A13" s="7"/>
      <c r="B13" s="597" t="s">
        <v>17</v>
      </c>
      <c r="C13" s="597"/>
      <c r="D13" s="597"/>
      <c r="E13" s="13" t="s">
        <v>19</v>
      </c>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4" customHeight="1">
      <c r="A17" s="610" t="s">
        <v>72</v>
      </c>
      <c r="B17" s="611"/>
      <c r="C17" s="611"/>
      <c r="D17" s="611"/>
      <c r="E17" s="611"/>
      <c r="F17" s="611"/>
      <c r="G17" s="611"/>
      <c r="H17" s="612"/>
    </row>
    <row r="18" spans="1:8" ht="15">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16.5" thickBot="1">
      <c r="A21" s="717" t="s">
        <v>74</v>
      </c>
      <c r="B21" s="718"/>
      <c r="C21" s="719"/>
      <c r="D21" s="717" t="s">
        <v>75</v>
      </c>
      <c r="E21" s="718"/>
      <c r="F21" s="719"/>
      <c r="G21" s="717" t="s">
        <v>25</v>
      </c>
      <c r="H21" s="719"/>
    </row>
    <row r="22" spans="1:8" ht="32.25" customHeight="1" thickBot="1">
      <c r="A22" s="605">
        <v>210501</v>
      </c>
      <c r="B22" s="606"/>
      <c r="C22" s="607"/>
      <c r="D22" s="579" t="s">
        <v>437</v>
      </c>
      <c r="E22" s="580"/>
      <c r="F22" s="581"/>
      <c r="G22" s="608">
        <f>G104</f>
        <v>27454880</v>
      </c>
      <c r="H22" s="609"/>
    </row>
    <row r="23" spans="1:8" ht="15.75" thickBot="1">
      <c r="A23" s="18"/>
      <c r="B23" s="19"/>
      <c r="C23" s="20"/>
      <c r="D23" s="20"/>
      <c r="E23" s="20"/>
      <c r="F23" s="20"/>
      <c r="G23" s="20"/>
      <c r="H23" s="21"/>
    </row>
    <row r="24" spans="1:8" ht="16.5" thickBot="1">
      <c r="A24" s="717" t="s">
        <v>74</v>
      </c>
      <c r="B24" s="718"/>
      <c r="C24" s="719"/>
      <c r="D24" s="717" t="s">
        <v>75</v>
      </c>
      <c r="E24" s="718"/>
      <c r="F24" s="719"/>
      <c r="G24" s="717" t="s">
        <v>25</v>
      </c>
      <c r="H24" s="719"/>
    </row>
    <row r="25" spans="1:8" ht="30" customHeight="1" thickBot="1">
      <c r="A25" s="605">
        <v>210504</v>
      </c>
      <c r="B25" s="606"/>
      <c r="C25" s="607"/>
      <c r="D25" s="579" t="s">
        <v>436</v>
      </c>
      <c r="E25" s="580"/>
      <c r="F25" s="581"/>
      <c r="G25" s="608">
        <f>G72</f>
        <v>7596840</v>
      </c>
      <c r="H25" s="609"/>
    </row>
    <row r="26" spans="1:8" ht="19.5" thickBot="1">
      <c r="A26" s="720" t="s">
        <v>370</v>
      </c>
      <c r="B26" s="721"/>
      <c r="C26" s="721"/>
      <c r="D26" s="722"/>
      <c r="E26" s="210"/>
      <c r="F26" s="210"/>
      <c r="G26" s="723">
        <f>G22+G25</f>
        <v>35051720</v>
      </c>
      <c r="H26" s="722"/>
    </row>
    <row r="27" spans="1:8" ht="15">
      <c r="A27" s="7"/>
      <c r="B27" s="43"/>
      <c r="C27" s="8"/>
      <c r="D27" s="8"/>
      <c r="E27" s="8"/>
      <c r="F27" s="8"/>
      <c r="G27" s="8"/>
      <c r="H27" s="9"/>
    </row>
    <row r="28" spans="1:8" ht="15">
      <c r="A28" s="610" t="s">
        <v>77</v>
      </c>
      <c r="B28" s="611"/>
      <c r="C28" s="611"/>
      <c r="D28" s="611"/>
      <c r="E28" s="611"/>
      <c r="F28" s="611"/>
      <c r="G28" s="611"/>
      <c r="H28" s="612"/>
    </row>
    <row r="29" spans="1:8" ht="18" customHeight="1">
      <c r="A29" s="610" t="s">
        <v>78</v>
      </c>
      <c r="B29" s="611"/>
      <c r="C29" s="611"/>
      <c r="D29" s="611"/>
      <c r="E29" s="611"/>
      <c r="F29" s="611"/>
      <c r="G29" s="611"/>
      <c r="H29" s="612"/>
    </row>
    <row r="30" spans="1:8" ht="15">
      <c r="A30" s="7"/>
      <c r="B30" s="22"/>
      <c r="C30" s="8"/>
      <c r="D30" s="8"/>
      <c r="E30" s="8"/>
      <c r="F30" s="8"/>
      <c r="G30" s="8"/>
      <c r="H30" s="9"/>
    </row>
    <row r="31" spans="1:8" ht="15.75">
      <c r="A31" s="589" t="s">
        <v>79</v>
      </c>
      <c r="B31" s="590"/>
      <c r="C31" s="590"/>
      <c r="D31" s="590"/>
      <c r="E31" s="590"/>
      <c r="F31" s="8"/>
      <c r="G31" s="8"/>
      <c r="H31" s="9"/>
    </row>
    <row r="32" spans="1:8" ht="37.5" customHeight="1">
      <c r="A32" s="613" t="s">
        <v>131</v>
      </c>
      <c r="B32" s="614"/>
      <c r="C32" s="614"/>
      <c r="D32" s="614"/>
      <c r="E32" s="614"/>
      <c r="F32" s="614"/>
      <c r="G32" s="614"/>
      <c r="H32" s="615"/>
    </row>
    <row r="33" spans="1:8" ht="21.75" customHeight="1">
      <c r="A33" s="68" t="s">
        <v>81</v>
      </c>
      <c r="B33" s="616" t="s">
        <v>438</v>
      </c>
      <c r="C33" s="617"/>
      <c r="D33" s="617"/>
      <c r="E33" s="617"/>
      <c r="F33" s="617"/>
      <c r="G33" s="617"/>
      <c r="H33" s="618"/>
    </row>
    <row r="34" spans="1:8" ht="15">
      <c r="A34" s="68"/>
      <c r="B34" s="619"/>
      <c r="C34" s="619"/>
      <c r="D34" s="619"/>
      <c r="E34" s="619"/>
      <c r="F34" s="619"/>
      <c r="G34" s="619"/>
      <c r="H34" s="620"/>
    </row>
    <row r="35" spans="1:8" ht="15">
      <c r="A35" s="68" t="s">
        <v>82</v>
      </c>
      <c r="B35" s="597" t="s">
        <v>83</v>
      </c>
      <c r="C35" s="597"/>
      <c r="D35" s="597"/>
      <c r="E35" s="597"/>
      <c r="F35" s="597"/>
      <c r="G35" s="597"/>
      <c r="H35" s="621"/>
    </row>
    <row r="36" spans="1:8" ht="15">
      <c r="A36" s="68"/>
      <c r="B36" s="617" t="s">
        <v>439</v>
      </c>
      <c r="C36" s="617"/>
      <c r="D36" s="617"/>
      <c r="E36" s="617"/>
      <c r="F36" s="617"/>
      <c r="G36" s="617"/>
      <c r="H36" s="618"/>
    </row>
    <row r="37" spans="1:8" ht="29.25" customHeight="1">
      <c r="A37" s="68"/>
      <c r="B37" s="622" t="s">
        <v>440</v>
      </c>
      <c r="C37" s="622"/>
      <c r="D37" s="622"/>
      <c r="E37" s="622"/>
      <c r="F37" s="622"/>
      <c r="G37" s="622"/>
      <c r="H37" s="623"/>
    </row>
    <row r="38" spans="1:8" ht="15">
      <c r="A38" s="68"/>
      <c r="B38" s="619"/>
      <c r="C38" s="619"/>
      <c r="D38" s="619"/>
      <c r="E38" s="619"/>
      <c r="F38" s="619"/>
      <c r="G38" s="619"/>
      <c r="H38" s="620"/>
    </row>
    <row r="39" spans="1:8" ht="15">
      <c r="A39" s="68" t="s">
        <v>85</v>
      </c>
      <c r="B39" s="597" t="s">
        <v>86</v>
      </c>
      <c r="C39" s="597"/>
      <c r="D39" s="597"/>
      <c r="E39" s="597"/>
      <c r="F39" s="597"/>
      <c r="G39" s="597"/>
      <c r="H39" s="621"/>
    </row>
    <row r="40" spans="1:8" ht="81.75" customHeight="1">
      <c r="A40" s="68"/>
      <c r="B40" s="617" t="s">
        <v>441</v>
      </c>
      <c r="C40" s="617"/>
      <c r="D40" s="617"/>
      <c r="E40" s="617"/>
      <c r="F40" s="617"/>
      <c r="G40" s="617"/>
      <c r="H40" s="618"/>
    </row>
    <row r="41" spans="1:8" ht="15">
      <c r="A41" s="68"/>
      <c r="B41" s="248"/>
      <c r="C41" s="248"/>
      <c r="D41" s="248"/>
      <c r="E41" s="248"/>
      <c r="F41" s="248"/>
      <c r="G41" s="248"/>
      <c r="H41" s="249"/>
    </row>
    <row r="42" spans="1:8" ht="15">
      <c r="A42" s="68" t="s">
        <v>88</v>
      </c>
      <c r="B42" s="597" t="s">
        <v>89</v>
      </c>
      <c r="C42" s="597"/>
      <c r="D42" s="597"/>
      <c r="E42" s="597"/>
      <c r="F42" s="597"/>
      <c r="G42" s="597"/>
      <c r="H42" s="621"/>
    </row>
    <row r="43" spans="1:8" ht="91.5" customHeight="1">
      <c r="A43" s="68"/>
      <c r="B43" s="624" t="s">
        <v>442</v>
      </c>
      <c r="C43" s="624"/>
      <c r="D43" s="624"/>
      <c r="E43" s="624"/>
      <c r="F43" s="624"/>
      <c r="G43" s="624"/>
      <c r="H43" s="625"/>
    </row>
    <row r="44" spans="1:8" ht="12.75" customHeight="1">
      <c r="A44" s="68"/>
      <c r="B44" s="619"/>
      <c r="C44" s="619"/>
      <c r="D44" s="619"/>
      <c r="E44" s="619"/>
      <c r="F44" s="619"/>
      <c r="G44" s="619"/>
      <c r="H44" s="620"/>
    </row>
    <row r="45" spans="1:8" ht="15">
      <c r="A45" s="68" t="s">
        <v>91</v>
      </c>
      <c r="B45" s="597" t="s">
        <v>92</v>
      </c>
      <c r="C45" s="597"/>
      <c r="D45" s="597"/>
      <c r="E45" s="597"/>
      <c r="F45" s="597"/>
      <c r="G45" s="597"/>
      <c r="H45" s="621"/>
    </row>
    <row r="46" spans="1:8" ht="61.5" customHeight="1">
      <c r="A46" s="71"/>
      <c r="B46" s="617" t="s">
        <v>443</v>
      </c>
      <c r="C46" s="617"/>
      <c r="D46" s="617"/>
      <c r="E46" s="617"/>
      <c r="F46" s="617"/>
      <c r="G46" s="617"/>
      <c r="H46" s="618"/>
    </row>
    <row r="47" spans="1:8" ht="96" customHeight="1" thickBot="1">
      <c r="A47" s="812"/>
      <c r="B47" s="813"/>
      <c r="C47" s="813"/>
      <c r="D47" s="813"/>
      <c r="E47" s="813"/>
      <c r="F47" s="813"/>
      <c r="G47" s="813"/>
      <c r="H47" s="814"/>
    </row>
    <row r="48" spans="1:8" ht="15.75">
      <c r="A48" s="582" t="s">
        <v>93</v>
      </c>
      <c r="B48" s="583"/>
      <c r="C48" s="583"/>
      <c r="D48" s="583"/>
      <c r="E48" s="583"/>
      <c r="F48" s="20"/>
      <c r="G48" s="20"/>
      <c r="H48" s="21"/>
    </row>
    <row r="49" spans="1:8" ht="12.75" customHeight="1">
      <c r="A49" s="24"/>
      <c r="B49" s="245"/>
      <c r="C49" s="245"/>
      <c r="D49" s="245"/>
      <c r="E49" s="245"/>
      <c r="F49" s="245"/>
      <c r="G49" s="245"/>
      <c r="H49" s="246"/>
    </row>
    <row r="50" spans="1:8" ht="19.5" thickBot="1">
      <c r="A50" s="915" t="s">
        <v>450</v>
      </c>
      <c r="B50" s="916"/>
      <c r="C50" s="916"/>
      <c r="D50" s="916"/>
      <c r="E50" s="916"/>
      <c r="F50" s="916"/>
      <c r="G50" s="916"/>
      <c r="H50" s="917"/>
    </row>
    <row r="51" spans="1:8" ht="38.25" customHeight="1" thickBot="1">
      <c r="A51" s="30" t="s">
        <v>0</v>
      </c>
      <c r="B51" s="891" t="s">
        <v>94</v>
      </c>
      <c r="C51" s="892"/>
      <c r="D51" s="30" t="s">
        <v>425</v>
      </c>
      <c r="E51" s="30" t="s">
        <v>32</v>
      </c>
      <c r="F51" s="30" t="s">
        <v>33</v>
      </c>
      <c r="G51" s="30" t="s">
        <v>34</v>
      </c>
      <c r="H51" s="30" t="s">
        <v>35</v>
      </c>
    </row>
    <row r="52" spans="1:8" ht="15.75" thickBot="1">
      <c r="A52" s="638" t="s">
        <v>444</v>
      </c>
      <c r="B52" s="639"/>
      <c r="C52" s="639"/>
      <c r="D52" s="639"/>
      <c r="E52" s="639"/>
      <c r="F52" s="152"/>
      <c r="G52" s="152"/>
      <c r="H52" s="211">
        <f>SUM(H53:H59)</f>
        <v>4305000</v>
      </c>
    </row>
    <row r="53" spans="1:8" ht="15">
      <c r="A53" s="143">
        <v>1</v>
      </c>
      <c r="B53" s="893" t="s">
        <v>338</v>
      </c>
      <c r="C53" s="894"/>
      <c r="D53" s="268" t="s">
        <v>426</v>
      </c>
      <c r="E53" s="103" t="s">
        <v>62</v>
      </c>
      <c r="F53" s="256">
        <v>10</v>
      </c>
      <c r="G53" s="260">
        <v>175000</v>
      </c>
      <c r="H53" s="258">
        <f>G53*F53</f>
        <v>1750000</v>
      </c>
    </row>
    <row r="54" spans="1:8" ht="15">
      <c r="A54" s="83">
        <v>2</v>
      </c>
      <c r="B54" s="895" t="s">
        <v>338</v>
      </c>
      <c r="C54" s="896"/>
      <c r="D54" s="254" t="s">
        <v>427</v>
      </c>
      <c r="E54" s="255" t="s">
        <v>62</v>
      </c>
      <c r="F54" s="84">
        <v>4</v>
      </c>
      <c r="G54" s="252">
        <v>300000</v>
      </c>
      <c r="H54" s="259">
        <f aca="true" t="shared" si="0" ref="H54:H59">G54*F54</f>
        <v>1200000</v>
      </c>
    </row>
    <row r="55" spans="1:8" ht="15">
      <c r="A55" s="83">
        <v>3</v>
      </c>
      <c r="B55" s="895" t="s">
        <v>449</v>
      </c>
      <c r="C55" s="896"/>
      <c r="D55" s="254" t="s">
        <v>430</v>
      </c>
      <c r="E55" s="255" t="s">
        <v>62</v>
      </c>
      <c r="F55" s="84">
        <v>3</v>
      </c>
      <c r="G55" s="252">
        <v>15000</v>
      </c>
      <c r="H55" s="259">
        <f t="shared" si="0"/>
        <v>45000</v>
      </c>
    </row>
    <row r="56" spans="1:8" ht="15">
      <c r="A56" s="83">
        <v>4</v>
      </c>
      <c r="B56" s="895" t="s">
        <v>449</v>
      </c>
      <c r="C56" s="896"/>
      <c r="D56" s="254" t="s">
        <v>428</v>
      </c>
      <c r="E56" s="255" t="s">
        <v>62</v>
      </c>
      <c r="F56" s="84">
        <v>4</v>
      </c>
      <c r="G56" s="252">
        <v>23000</v>
      </c>
      <c r="H56" s="259">
        <f t="shared" si="0"/>
        <v>92000</v>
      </c>
    </row>
    <row r="57" spans="1:8" ht="15">
      <c r="A57" s="83">
        <v>5</v>
      </c>
      <c r="B57" s="895" t="s">
        <v>449</v>
      </c>
      <c r="C57" s="896"/>
      <c r="D57" s="254" t="s">
        <v>429</v>
      </c>
      <c r="E57" s="255" t="s">
        <v>62</v>
      </c>
      <c r="F57" s="84">
        <v>30</v>
      </c>
      <c r="G57" s="252">
        <v>35000</v>
      </c>
      <c r="H57" s="259">
        <f t="shared" si="0"/>
        <v>1050000</v>
      </c>
    </row>
    <row r="58" spans="1:8" ht="15">
      <c r="A58" s="83">
        <v>6</v>
      </c>
      <c r="B58" s="895" t="s">
        <v>431</v>
      </c>
      <c r="C58" s="896"/>
      <c r="D58" s="254" t="s">
        <v>432</v>
      </c>
      <c r="E58" s="255" t="s">
        <v>62</v>
      </c>
      <c r="F58" s="84">
        <v>1</v>
      </c>
      <c r="G58" s="252">
        <v>155000</v>
      </c>
      <c r="H58" s="259">
        <f t="shared" si="0"/>
        <v>155000</v>
      </c>
    </row>
    <row r="59" spans="1:8" ht="15.75" thickBot="1">
      <c r="A59" s="101">
        <v>7</v>
      </c>
      <c r="B59" s="918" t="s">
        <v>433</v>
      </c>
      <c r="C59" s="919"/>
      <c r="D59" s="269" t="s">
        <v>434</v>
      </c>
      <c r="E59" s="262" t="s">
        <v>62</v>
      </c>
      <c r="F59" s="257">
        <v>1</v>
      </c>
      <c r="G59" s="261">
        <v>13000</v>
      </c>
      <c r="H59" s="263">
        <f t="shared" si="0"/>
        <v>13000</v>
      </c>
    </row>
    <row r="60" spans="1:8" ht="15.75" thickBot="1">
      <c r="A60" s="638" t="s">
        <v>445</v>
      </c>
      <c r="B60" s="639"/>
      <c r="C60" s="639"/>
      <c r="D60" s="639"/>
      <c r="E60" s="639"/>
      <c r="F60" s="152"/>
      <c r="G60" s="152"/>
      <c r="H60" s="211">
        <f>SUM(H61:H62)</f>
        <v>845000</v>
      </c>
    </row>
    <row r="61" spans="1:8" ht="15" customHeight="1">
      <c r="A61" s="83">
        <v>8</v>
      </c>
      <c r="B61" s="895" t="s">
        <v>338</v>
      </c>
      <c r="C61" s="896"/>
      <c r="D61" s="254" t="s">
        <v>427</v>
      </c>
      <c r="E61" s="255" t="s">
        <v>62</v>
      </c>
      <c r="F61" s="84">
        <v>2</v>
      </c>
      <c r="G61" s="252">
        <v>300000</v>
      </c>
      <c r="H61" s="259">
        <f>G61*F61</f>
        <v>600000</v>
      </c>
    </row>
    <row r="62" spans="1:8" ht="15" customHeight="1" thickBot="1">
      <c r="A62" s="83">
        <v>9</v>
      </c>
      <c r="B62" s="895" t="s">
        <v>449</v>
      </c>
      <c r="C62" s="896"/>
      <c r="D62" s="254" t="s">
        <v>429</v>
      </c>
      <c r="E62" s="255" t="s">
        <v>62</v>
      </c>
      <c r="F62" s="84">
        <v>7</v>
      </c>
      <c r="G62" s="252">
        <v>35000</v>
      </c>
      <c r="H62" s="259">
        <f>G62*F62</f>
        <v>245000</v>
      </c>
    </row>
    <row r="63" spans="1:8" ht="15.75" thickBot="1">
      <c r="A63" s="638" t="s">
        <v>446</v>
      </c>
      <c r="B63" s="639"/>
      <c r="C63" s="639"/>
      <c r="D63" s="639"/>
      <c r="E63" s="639"/>
      <c r="F63" s="152"/>
      <c r="G63" s="152"/>
      <c r="H63" s="211">
        <f>H64</f>
        <v>140000</v>
      </c>
    </row>
    <row r="64" spans="1:8" ht="15.75" thickBot="1">
      <c r="A64" s="83">
        <v>10</v>
      </c>
      <c r="B64" s="895" t="s">
        <v>449</v>
      </c>
      <c r="C64" s="896"/>
      <c r="D64" s="254" t="s">
        <v>429</v>
      </c>
      <c r="E64" s="255" t="s">
        <v>62</v>
      </c>
      <c r="F64" s="84">
        <v>4</v>
      </c>
      <c r="G64" s="265">
        <v>35000</v>
      </c>
      <c r="H64" s="267">
        <f>G64*F64</f>
        <v>140000</v>
      </c>
    </row>
    <row r="65" spans="1:8" ht="15.75" thickBot="1">
      <c r="A65" s="638" t="s">
        <v>447</v>
      </c>
      <c r="B65" s="639"/>
      <c r="C65" s="639"/>
      <c r="D65" s="639"/>
      <c r="E65" s="639"/>
      <c r="F65" s="152"/>
      <c r="G65" s="152"/>
      <c r="H65" s="211">
        <f>H66</f>
        <v>140000</v>
      </c>
    </row>
    <row r="66" spans="1:8" ht="15.75" thickBot="1">
      <c r="A66" s="83">
        <v>11</v>
      </c>
      <c r="B66" s="895" t="s">
        <v>449</v>
      </c>
      <c r="C66" s="896"/>
      <c r="D66" s="254" t="s">
        <v>429</v>
      </c>
      <c r="E66" s="255" t="s">
        <v>62</v>
      </c>
      <c r="F66" s="84">
        <v>4</v>
      </c>
      <c r="G66" s="265">
        <v>35000</v>
      </c>
      <c r="H66" s="267">
        <f>G66*F66</f>
        <v>140000</v>
      </c>
    </row>
    <row r="67" spans="1:8" ht="15.75" customHeight="1" thickBot="1">
      <c r="A67" s="638" t="s">
        <v>448</v>
      </c>
      <c r="B67" s="639"/>
      <c r="C67" s="639"/>
      <c r="D67" s="639"/>
      <c r="E67" s="639"/>
      <c r="F67" s="152"/>
      <c r="G67" s="152"/>
      <c r="H67" s="211">
        <f>SUM(H68:H69)</f>
        <v>1119000</v>
      </c>
    </row>
    <row r="68" spans="1:8" ht="15" customHeight="1">
      <c r="A68" s="143">
        <v>12</v>
      </c>
      <c r="B68" s="893" t="s">
        <v>338</v>
      </c>
      <c r="C68" s="894"/>
      <c r="D68" s="268" t="s">
        <v>426</v>
      </c>
      <c r="E68" s="103" t="s">
        <v>62</v>
      </c>
      <c r="F68" s="253">
        <v>6</v>
      </c>
      <c r="G68" s="264">
        <v>175000</v>
      </c>
      <c r="H68" s="266">
        <f>G68*F68</f>
        <v>1050000</v>
      </c>
    </row>
    <row r="69" spans="1:8" ht="15" customHeight="1" thickBot="1">
      <c r="A69" s="83">
        <v>13</v>
      </c>
      <c r="B69" s="895" t="s">
        <v>449</v>
      </c>
      <c r="C69" s="896"/>
      <c r="D69" s="254" t="s">
        <v>428</v>
      </c>
      <c r="E69" s="255" t="s">
        <v>62</v>
      </c>
      <c r="F69" s="84">
        <v>3</v>
      </c>
      <c r="G69" s="265">
        <v>23000</v>
      </c>
      <c r="H69" s="267">
        <f>G69*F69</f>
        <v>69000</v>
      </c>
    </row>
    <row r="70" spans="1:8" ht="16.5" customHeight="1" thickBot="1">
      <c r="A70" s="729" t="s">
        <v>371</v>
      </c>
      <c r="B70" s="730"/>
      <c r="C70" s="730"/>
      <c r="D70" s="730"/>
      <c r="E70" s="730"/>
      <c r="F70" s="731"/>
      <c r="G70" s="732">
        <f>H52+H60+H63+H65+H67</f>
        <v>6549000</v>
      </c>
      <c r="H70" s="733"/>
    </row>
    <row r="71" spans="1:8" ht="16.5" thickBot="1">
      <c r="A71" s="215" t="s">
        <v>96</v>
      </c>
      <c r="B71" s="216"/>
      <c r="C71" s="216"/>
      <c r="D71" s="217" t="s">
        <v>97</v>
      </c>
      <c r="E71" s="216"/>
      <c r="F71" s="218">
        <v>0.16</v>
      </c>
      <c r="G71" s="734">
        <f>G70*F71</f>
        <v>1047840</v>
      </c>
      <c r="H71" s="735"/>
    </row>
    <row r="72" spans="1:8" ht="16.5" thickBot="1">
      <c r="A72" s="736" t="s">
        <v>38</v>
      </c>
      <c r="B72" s="737"/>
      <c r="C72" s="737"/>
      <c r="D72" s="737"/>
      <c r="E72" s="737"/>
      <c r="F72" s="738"/>
      <c r="G72" s="739">
        <f>SUM(G70:H71)</f>
        <v>7596840</v>
      </c>
      <c r="H72" s="735"/>
    </row>
    <row r="73" spans="1:8" ht="15">
      <c r="A73" s="219"/>
      <c r="B73" s="220"/>
      <c r="C73" s="220"/>
      <c r="D73" s="220"/>
      <c r="E73" s="2"/>
      <c r="F73" s="244"/>
      <c r="G73" s="221"/>
      <c r="H73" s="222"/>
    </row>
    <row r="74" spans="1:8" ht="22.5" customHeight="1" thickBot="1">
      <c r="A74" s="915" t="s">
        <v>451</v>
      </c>
      <c r="B74" s="916"/>
      <c r="C74" s="916"/>
      <c r="D74" s="916"/>
      <c r="E74" s="916"/>
      <c r="F74" s="916"/>
      <c r="G74" s="916"/>
      <c r="H74" s="917"/>
    </row>
    <row r="75" spans="1:8" ht="39" customHeight="1" thickBot="1">
      <c r="A75" s="30" t="s">
        <v>0</v>
      </c>
      <c r="B75" s="891" t="s">
        <v>94</v>
      </c>
      <c r="C75" s="892"/>
      <c r="D75" s="30" t="s">
        <v>425</v>
      </c>
      <c r="E75" s="30" t="s">
        <v>32</v>
      </c>
      <c r="F75" s="30" t="s">
        <v>33</v>
      </c>
      <c r="G75" s="30" t="s">
        <v>34</v>
      </c>
      <c r="H75" s="30" t="s">
        <v>35</v>
      </c>
    </row>
    <row r="76" spans="1:8" ht="15.75" thickBot="1">
      <c r="A76" s="638" t="s">
        <v>454</v>
      </c>
      <c r="B76" s="639"/>
      <c r="C76" s="639"/>
      <c r="D76" s="639"/>
      <c r="E76" s="639"/>
      <c r="F76" s="152"/>
      <c r="G76" s="152"/>
      <c r="H76" s="211">
        <f>SUM(H77:H79)</f>
        <v>12808000</v>
      </c>
    </row>
    <row r="77" spans="1:8" ht="15">
      <c r="A77" s="143">
        <v>1</v>
      </c>
      <c r="B77" s="893" t="s">
        <v>338</v>
      </c>
      <c r="C77" s="894"/>
      <c r="D77" s="268" t="s">
        <v>426</v>
      </c>
      <c r="E77" s="103" t="s">
        <v>62</v>
      </c>
      <c r="F77" s="256">
        <v>29</v>
      </c>
      <c r="G77" s="260">
        <v>220000</v>
      </c>
      <c r="H77" s="258">
        <f>G77*F77</f>
        <v>6380000</v>
      </c>
    </row>
    <row r="78" spans="1:8" ht="15">
      <c r="A78" s="83">
        <v>2</v>
      </c>
      <c r="B78" s="895" t="s">
        <v>449</v>
      </c>
      <c r="C78" s="896"/>
      <c r="D78" s="254" t="s">
        <v>429</v>
      </c>
      <c r="E78" s="255" t="s">
        <v>62</v>
      </c>
      <c r="F78" s="84">
        <v>38</v>
      </c>
      <c r="G78" s="252">
        <v>82000</v>
      </c>
      <c r="H78" s="259">
        <f>G78*F78</f>
        <v>3116000</v>
      </c>
    </row>
    <row r="79" spans="1:8" ht="15.75" thickBot="1">
      <c r="A79" s="83">
        <v>3</v>
      </c>
      <c r="B79" s="895" t="s">
        <v>457</v>
      </c>
      <c r="C79" s="896"/>
      <c r="D79" s="254">
        <v>2</v>
      </c>
      <c r="E79" s="255" t="s">
        <v>62</v>
      </c>
      <c r="F79" s="84">
        <v>36</v>
      </c>
      <c r="G79" s="252">
        <v>92000</v>
      </c>
      <c r="H79" s="259">
        <f>G79*F79</f>
        <v>3312000</v>
      </c>
    </row>
    <row r="80" spans="1:8" ht="15.75" thickBot="1">
      <c r="A80" s="638" t="s">
        <v>453</v>
      </c>
      <c r="B80" s="639"/>
      <c r="C80" s="639"/>
      <c r="D80" s="639"/>
      <c r="E80" s="639"/>
      <c r="F80" s="152"/>
      <c r="G80" s="152"/>
      <c r="H80" s="211">
        <f>SUM(H81:H83)</f>
        <v>5894000</v>
      </c>
    </row>
    <row r="81" spans="1:8" ht="15">
      <c r="A81" s="143">
        <v>4</v>
      </c>
      <c r="B81" s="893" t="s">
        <v>338</v>
      </c>
      <c r="C81" s="894"/>
      <c r="D81" s="268" t="s">
        <v>426</v>
      </c>
      <c r="E81" s="103" t="s">
        <v>62</v>
      </c>
      <c r="F81" s="256">
        <v>13</v>
      </c>
      <c r="G81" s="260">
        <v>220000</v>
      </c>
      <c r="H81" s="258">
        <f>G81*F81</f>
        <v>2860000</v>
      </c>
    </row>
    <row r="82" spans="1:8" ht="15">
      <c r="A82" s="83">
        <v>5</v>
      </c>
      <c r="B82" s="895" t="s">
        <v>449</v>
      </c>
      <c r="C82" s="896"/>
      <c r="D82" s="254" t="s">
        <v>429</v>
      </c>
      <c r="E82" s="255" t="s">
        <v>62</v>
      </c>
      <c r="F82" s="84">
        <v>27</v>
      </c>
      <c r="G82" s="252">
        <v>82000</v>
      </c>
      <c r="H82" s="259">
        <f>G82*F82</f>
        <v>2214000</v>
      </c>
    </row>
    <row r="83" spans="1:8" ht="15.75" customHeight="1" thickBot="1">
      <c r="A83" s="83">
        <v>6</v>
      </c>
      <c r="B83" s="913" t="s">
        <v>458</v>
      </c>
      <c r="C83" s="914"/>
      <c r="D83" s="254">
        <v>2</v>
      </c>
      <c r="E83" s="255" t="s">
        <v>62</v>
      </c>
      <c r="F83" s="84">
        <v>10</v>
      </c>
      <c r="G83" s="252">
        <v>82000</v>
      </c>
      <c r="H83" s="259">
        <f>G83*F83</f>
        <v>820000</v>
      </c>
    </row>
    <row r="84" spans="1:8" ht="15.75" thickBot="1">
      <c r="A84" s="638" t="s">
        <v>455</v>
      </c>
      <c r="B84" s="639"/>
      <c r="C84" s="639"/>
      <c r="D84" s="639"/>
      <c r="E84" s="639"/>
      <c r="F84" s="152"/>
      <c r="G84" s="152"/>
      <c r="H84" s="211">
        <f>SUM(H85:H87)</f>
        <v>524000</v>
      </c>
    </row>
    <row r="85" spans="1:8" ht="15">
      <c r="A85" s="143">
        <v>7</v>
      </c>
      <c r="B85" s="893" t="s">
        <v>338</v>
      </c>
      <c r="C85" s="894"/>
      <c r="D85" s="268" t="s">
        <v>426</v>
      </c>
      <c r="E85" s="103" t="s">
        <v>62</v>
      </c>
      <c r="F85" s="256">
        <v>1</v>
      </c>
      <c r="G85" s="260">
        <v>220000</v>
      </c>
      <c r="H85" s="258">
        <f>G85*F85</f>
        <v>220000</v>
      </c>
    </row>
    <row r="86" spans="1:8" ht="15">
      <c r="A86" s="83">
        <v>8</v>
      </c>
      <c r="B86" s="895" t="s">
        <v>449</v>
      </c>
      <c r="C86" s="896"/>
      <c r="D86" s="254" t="s">
        <v>429</v>
      </c>
      <c r="E86" s="255" t="s">
        <v>62</v>
      </c>
      <c r="F86" s="84">
        <v>2</v>
      </c>
      <c r="G86" s="252">
        <v>82000</v>
      </c>
      <c r="H86" s="259">
        <f>G86*F86</f>
        <v>164000</v>
      </c>
    </row>
    <row r="87" spans="1:8" ht="15.75" customHeight="1" thickBot="1">
      <c r="A87" s="219">
        <v>9</v>
      </c>
      <c r="B87" s="895" t="s">
        <v>431</v>
      </c>
      <c r="C87" s="896"/>
      <c r="D87" s="254" t="s">
        <v>432</v>
      </c>
      <c r="E87" s="255" t="s">
        <v>62</v>
      </c>
      <c r="F87" s="84">
        <v>2</v>
      </c>
      <c r="G87" s="252">
        <v>70000</v>
      </c>
      <c r="H87" s="259">
        <f>G87*F87</f>
        <v>140000</v>
      </c>
    </row>
    <row r="88" spans="1:8" ht="15.75" thickBot="1">
      <c r="A88" s="638" t="s">
        <v>452</v>
      </c>
      <c r="B88" s="639"/>
      <c r="C88" s="639"/>
      <c r="D88" s="639"/>
      <c r="E88" s="639"/>
      <c r="F88" s="152"/>
      <c r="G88" s="152"/>
      <c r="H88" s="211">
        <f>SUM(H89:H90)</f>
        <v>384000</v>
      </c>
    </row>
    <row r="89" spans="1:8" ht="15">
      <c r="A89" s="143">
        <v>10</v>
      </c>
      <c r="B89" s="893" t="s">
        <v>338</v>
      </c>
      <c r="C89" s="894"/>
      <c r="D89" s="268" t="s">
        <v>426</v>
      </c>
      <c r="E89" s="103" t="s">
        <v>62</v>
      </c>
      <c r="F89" s="256">
        <v>1</v>
      </c>
      <c r="G89" s="260">
        <v>220000</v>
      </c>
      <c r="H89" s="258">
        <f>G89*F89</f>
        <v>220000</v>
      </c>
    </row>
    <row r="90" spans="1:8" ht="15.75" thickBot="1">
      <c r="A90" s="83">
        <v>11</v>
      </c>
      <c r="B90" s="895" t="s">
        <v>449</v>
      </c>
      <c r="C90" s="896"/>
      <c r="D90" s="254" t="s">
        <v>429</v>
      </c>
      <c r="E90" s="255" t="s">
        <v>62</v>
      </c>
      <c r="F90" s="84">
        <v>2</v>
      </c>
      <c r="G90" s="252">
        <v>82000</v>
      </c>
      <c r="H90" s="259">
        <f>G90*F90</f>
        <v>164000</v>
      </c>
    </row>
    <row r="91" spans="1:8" ht="15.75" thickBot="1">
      <c r="A91" s="638" t="s">
        <v>478</v>
      </c>
      <c r="B91" s="639"/>
      <c r="C91" s="639"/>
      <c r="D91" s="639"/>
      <c r="E91" s="639"/>
      <c r="F91" s="152"/>
      <c r="G91" s="152"/>
      <c r="H91" s="211">
        <f>SUM(H92:H93)</f>
        <v>522000</v>
      </c>
    </row>
    <row r="92" spans="1:8" ht="15">
      <c r="A92" s="143">
        <v>12</v>
      </c>
      <c r="B92" s="893" t="s">
        <v>338</v>
      </c>
      <c r="C92" s="894"/>
      <c r="D92" s="268" t="s">
        <v>426</v>
      </c>
      <c r="E92" s="103" t="s">
        <v>62</v>
      </c>
      <c r="F92" s="256">
        <v>2</v>
      </c>
      <c r="G92" s="260">
        <v>220000</v>
      </c>
      <c r="H92" s="258">
        <f>G92*F92</f>
        <v>440000</v>
      </c>
    </row>
    <row r="93" spans="1:8" ht="15.75" thickBot="1">
      <c r="A93" s="83">
        <v>13</v>
      </c>
      <c r="B93" s="895" t="s">
        <v>449</v>
      </c>
      <c r="C93" s="896"/>
      <c r="D93" s="254" t="s">
        <v>429</v>
      </c>
      <c r="E93" s="255" t="s">
        <v>62</v>
      </c>
      <c r="F93" s="84">
        <v>1</v>
      </c>
      <c r="G93" s="252">
        <v>82000</v>
      </c>
      <c r="H93" s="259">
        <f>G93*F93</f>
        <v>82000</v>
      </c>
    </row>
    <row r="94" spans="1:8" ht="15.75" thickBot="1">
      <c r="A94" s="638" t="s">
        <v>479</v>
      </c>
      <c r="B94" s="639"/>
      <c r="C94" s="639"/>
      <c r="D94" s="639"/>
      <c r="E94" s="639"/>
      <c r="F94" s="152"/>
      <c r="G94" s="152"/>
      <c r="H94" s="211">
        <f>SUM(H95:H97)</f>
        <v>2464000</v>
      </c>
    </row>
    <row r="95" spans="1:8" ht="15">
      <c r="A95" s="143">
        <v>14</v>
      </c>
      <c r="B95" s="893" t="s">
        <v>338</v>
      </c>
      <c r="C95" s="894"/>
      <c r="D95" s="268" t="s">
        <v>426</v>
      </c>
      <c r="E95" s="103" t="s">
        <v>62</v>
      </c>
      <c r="F95" s="256">
        <v>3</v>
      </c>
      <c r="G95" s="260">
        <v>220000</v>
      </c>
      <c r="H95" s="258">
        <f>G95*F95</f>
        <v>660000</v>
      </c>
    </row>
    <row r="96" spans="1:8" ht="15">
      <c r="A96" s="83">
        <v>15</v>
      </c>
      <c r="B96" s="895" t="s">
        <v>449</v>
      </c>
      <c r="C96" s="896"/>
      <c r="D96" s="254" t="s">
        <v>429</v>
      </c>
      <c r="E96" s="255" t="s">
        <v>62</v>
      </c>
      <c r="F96" s="84">
        <v>15</v>
      </c>
      <c r="G96" s="252">
        <v>82000</v>
      </c>
      <c r="H96" s="259">
        <f>G96*F96</f>
        <v>1230000</v>
      </c>
    </row>
    <row r="97" spans="1:8" ht="15.75" customHeight="1" thickBot="1">
      <c r="A97" s="83">
        <v>16</v>
      </c>
      <c r="B97" s="913" t="s">
        <v>458</v>
      </c>
      <c r="C97" s="914"/>
      <c r="D97" s="254">
        <v>2</v>
      </c>
      <c r="E97" s="255" t="s">
        <v>62</v>
      </c>
      <c r="F97" s="84">
        <v>7</v>
      </c>
      <c r="G97" s="252">
        <v>82000</v>
      </c>
      <c r="H97" s="259">
        <f>G97*F97</f>
        <v>574000</v>
      </c>
    </row>
    <row r="98" spans="1:8" ht="15.75" thickBot="1">
      <c r="A98" s="638" t="s">
        <v>456</v>
      </c>
      <c r="B98" s="639"/>
      <c r="C98" s="639"/>
      <c r="D98" s="639"/>
      <c r="E98" s="639"/>
      <c r="F98" s="152"/>
      <c r="G98" s="152"/>
      <c r="H98" s="211">
        <f>SUM(H99:H101)</f>
        <v>1072000</v>
      </c>
    </row>
    <row r="99" spans="1:8" ht="15">
      <c r="A99" s="143">
        <v>17</v>
      </c>
      <c r="B99" s="893" t="s">
        <v>338</v>
      </c>
      <c r="C99" s="894"/>
      <c r="D99" s="268" t="s">
        <v>426</v>
      </c>
      <c r="E99" s="103" t="s">
        <v>62</v>
      </c>
      <c r="F99" s="256">
        <v>2</v>
      </c>
      <c r="G99" s="260">
        <v>220000</v>
      </c>
      <c r="H99" s="258">
        <f>G99*F99</f>
        <v>440000</v>
      </c>
    </row>
    <row r="100" spans="1:8" ht="15">
      <c r="A100" s="83">
        <v>18</v>
      </c>
      <c r="B100" s="895" t="s">
        <v>449</v>
      </c>
      <c r="C100" s="896"/>
      <c r="D100" s="254" t="s">
        <v>429</v>
      </c>
      <c r="E100" s="255" t="s">
        <v>62</v>
      </c>
      <c r="F100" s="84">
        <v>6</v>
      </c>
      <c r="G100" s="252">
        <v>82000</v>
      </c>
      <c r="H100" s="259">
        <f>G100*F100</f>
        <v>492000</v>
      </c>
    </row>
    <row r="101" spans="1:8" ht="15.75" thickBot="1">
      <c r="A101" s="219">
        <v>19</v>
      </c>
      <c r="B101" s="895" t="s">
        <v>431</v>
      </c>
      <c r="C101" s="896"/>
      <c r="D101" s="254" t="s">
        <v>432</v>
      </c>
      <c r="E101" s="255" t="s">
        <v>62</v>
      </c>
      <c r="F101" s="84">
        <v>2</v>
      </c>
      <c r="G101" s="252">
        <v>70000</v>
      </c>
      <c r="H101" s="259">
        <f>G101*F101</f>
        <v>140000</v>
      </c>
    </row>
    <row r="102" spans="1:8" ht="16.5" thickBot="1">
      <c r="A102" s="729" t="s">
        <v>372</v>
      </c>
      <c r="B102" s="730"/>
      <c r="C102" s="730"/>
      <c r="D102" s="730"/>
      <c r="E102" s="730"/>
      <c r="F102" s="731"/>
      <c r="G102" s="250"/>
      <c r="H102" s="251">
        <f>H98+H94+H91+H88+H84+H80+H76</f>
        <v>23668000</v>
      </c>
    </row>
    <row r="103" spans="1:8" ht="16.5" thickBot="1">
      <c r="A103" s="215" t="s">
        <v>96</v>
      </c>
      <c r="B103" s="216"/>
      <c r="C103" s="216"/>
      <c r="D103" s="217" t="s">
        <v>97</v>
      </c>
      <c r="E103" s="216"/>
      <c r="F103" s="218">
        <v>0.16</v>
      </c>
      <c r="G103" s="734">
        <f>H102*F103</f>
        <v>3786880</v>
      </c>
      <c r="H103" s="735"/>
    </row>
    <row r="104" spans="1:8" ht="16.5" thickBot="1">
      <c r="A104" s="736" t="s">
        <v>38</v>
      </c>
      <c r="B104" s="737"/>
      <c r="C104" s="737"/>
      <c r="D104" s="737"/>
      <c r="E104" s="737"/>
      <c r="F104" s="738"/>
      <c r="G104" s="739">
        <f>SUM(G102:H103)</f>
        <v>27454880</v>
      </c>
      <c r="H104" s="735"/>
    </row>
    <row r="105" spans="1:8" ht="15.75" thickBot="1">
      <c r="A105" s="7"/>
      <c r="B105" s="8"/>
      <c r="C105" s="8"/>
      <c r="D105" s="8"/>
      <c r="E105" s="8"/>
      <c r="F105" s="8"/>
      <c r="G105" s="8"/>
      <c r="H105" s="9"/>
    </row>
    <row r="106" spans="1:8" ht="15.75" customHeight="1" thickBot="1">
      <c r="A106" s="736" t="s">
        <v>373</v>
      </c>
      <c r="B106" s="737"/>
      <c r="C106" s="737"/>
      <c r="D106" s="737"/>
      <c r="E106" s="737"/>
      <c r="F106" s="738"/>
      <c r="G106" s="903">
        <f>H102+G70</f>
        <v>30217000</v>
      </c>
      <c r="H106" s="904"/>
    </row>
    <row r="107" spans="1:18" ht="15.75" customHeight="1" thickBot="1">
      <c r="A107" s="215" t="s">
        <v>96</v>
      </c>
      <c r="B107" s="216"/>
      <c r="C107" s="216"/>
      <c r="D107" s="217" t="s">
        <v>97</v>
      </c>
      <c r="E107" s="216"/>
      <c r="F107" s="218">
        <v>0.16</v>
      </c>
      <c r="G107" s="903">
        <f>G106*F107</f>
        <v>4834720</v>
      </c>
      <c r="H107" s="904"/>
      <c r="R107" s="270"/>
    </row>
    <row r="108" spans="1:8" ht="15.75" customHeight="1" thickBot="1">
      <c r="A108" s="736" t="s">
        <v>374</v>
      </c>
      <c r="B108" s="737"/>
      <c r="C108" s="737"/>
      <c r="D108" s="737"/>
      <c r="E108" s="737"/>
      <c r="F108" s="738"/>
      <c r="G108" s="905">
        <f>G106+G107</f>
        <v>35051720</v>
      </c>
      <c r="H108" s="906"/>
    </row>
    <row r="109" spans="1:8" ht="15.75" customHeight="1" thickBot="1">
      <c r="A109" s="140"/>
      <c r="B109" s="27"/>
      <c r="C109" s="247"/>
      <c r="D109" s="247"/>
      <c r="E109" s="141"/>
      <c r="F109" s="141"/>
      <c r="G109" s="141"/>
      <c r="H109" s="142"/>
    </row>
    <row r="110" spans="1:8" ht="15.75" customHeight="1" thickBot="1">
      <c r="A110" s="651" t="s">
        <v>99</v>
      </c>
      <c r="B110" s="652"/>
      <c r="C110" s="652"/>
      <c r="D110" s="652"/>
      <c r="E110" s="652"/>
      <c r="F110" s="652"/>
      <c r="G110" s="652"/>
      <c r="H110" s="653"/>
    </row>
    <row r="111" spans="1:8" ht="27" customHeight="1">
      <c r="A111" s="93" t="s">
        <v>81</v>
      </c>
      <c r="B111" s="897" t="s">
        <v>100</v>
      </c>
      <c r="C111" s="898"/>
      <c r="D111" s="898"/>
      <c r="E111" s="898"/>
      <c r="F111" s="898"/>
      <c r="G111" s="898"/>
      <c r="H111" s="899"/>
    </row>
    <row r="112" spans="1:8" ht="15" customHeight="1">
      <c r="A112" s="94" t="s">
        <v>82</v>
      </c>
      <c r="B112" s="910" t="s">
        <v>101</v>
      </c>
      <c r="C112" s="911"/>
      <c r="D112" s="911"/>
      <c r="E112" s="911"/>
      <c r="F112" s="911"/>
      <c r="G112" s="911"/>
      <c r="H112" s="912"/>
    </row>
    <row r="113" spans="1:8" ht="27" customHeight="1" thickBot="1">
      <c r="A113" s="271" t="s">
        <v>85</v>
      </c>
      <c r="B113" s="907" t="s">
        <v>245</v>
      </c>
      <c r="C113" s="908"/>
      <c r="D113" s="908"/>
      <c r="E113" s="908"/>
      <c r="F113" s="908"/>
      <c r="G113" s="908"/>
      <c r="H113" s="909"/>
    </row>
    <row r="114" spans="1:8" ht="27" customHeight="1">
      <c r="A114" s="272" t="s">
        <v>88</v>
      </c>
      <c r="B114" s="711" t="s">
        <v>246</v>
      </c>
      <c r="C114" s="712"/>
      <c r="D114" s="712"/>
      <c r="E114" s="712"/>
      <c r="F114" s="712"/>
      <c r="G114" s="712"/>
      <c r="H114" s="713"/>
    </row>
    <row r="115" spans="1:8" ht="27" customHeight="1">
      <c r="A115" s="94" t="s">
        <v>91</v>
      </c>
      <c r="B115" s="714" t="s">
        <v>247</v>
      </c>
      <c r="C115" s="715"/>
      <c r="D115" s="715"/>
      <c r="E115" s="715"/>
      <c r="F115" s="715"/>
      <c r="G115" s="715"/>
      <c r="H115" s="716"/>
    </row>
    <row r="116" spans="1:8" ht="27" customHeight="1">
      <c r="A116" s="94" t="s">
        <v>104</v>
      </c>
      <c r="B116" s="714" t="s">
        <v>248</v>
      </c>
      <c r="C116" s="715"/>
      <c r="D116" s="715"/>
      <c r="E116" s="715"/>
      <c r="F116" s="715"/>
      <c r="G116" s="715"/>
      <c r="H116" s="716"/>
    </row>
    <row r="117" spans="1:8" ht="27" customHeight="1" thickBot="1">
      <c r="A117" s="159" t="s">
        <v>106</v>
      </c>
      <c r="B117" s="900" t="s">
        <v>115</v>
      </c>
      <c r="C117" s="901"/>
      <c r="D117" s="901"/>
      <c r="E117" s="901"/>
      <c r="F117" s="901"/>
      <c r="G117" s="901"/>
      <c r="H117" s="902"/>
    </row>
    <row r="118" spans="1:8" ht="15">
      <c r="A118" s="18"/>
      <c r="B118" s="95"/>
      <c r="C118" s="20"/>
      <c r="D118" s="20"/>
      <c r="E118" s="20"/>
      <c r="F118" s="20"/>
      <c r="G118" s="20"/>
      <c r="H118" s="21"/>
    </row>
    <row r="119" spans="1:8" ht="15.75">
      <c r="A119" s="589" t="s">
        <v>116</v>
      </c>
      <c r="B119" s="590"/>
      <c r="C119" s="590"/>
      <c r="D119" s="590"/>
      <c r="E119" s="590"/>
      <c r="F119" s="590"/>
      <c r="G119" s="590"/>
      <c r="H119" s="591"/>
    </row>
    <row r="120" spans="1:8" ht="15">
      <c r="A120" s="81" t="s">
        <v>81</v>
      </c>
      <c r="B120" s="617" t="s">
        <v>117</v>
      </c>
      <c r="C120" s="617"/>
      <c r="D120" s="617"/>
      <c r="E120" s="617"/>
      <c r="F120" s="617"/>
      <c r="G120" s="617"/>
      <c r="H120" s="618"/>
    </row>
    <row r="121" spans="1:8" ht="15">
      <c r="A121" s="83" t="s">
        <v>82</v>
      </c>
      <c r="B121" s="622" t="s">
        <v>118</v>
      </c>
      <c r="C121" s="622"/>
      <c r="D121" s="622"/>
      <c r="E121" s="622"/>
      <c r="F121" s="622"/>
      <c r="G121" s="622"/>
      <c r="H121" s="623"/>
    </row>
    <row r="122" spans="1:8" ht="15">
      <c r="A122" s="83" t="s">
        <v>85</v>
      </c>
      <c r="B122" s="622" t="s">
        <v>119</v>
      </c>
      <c r="C122" s="622"/>
      <c r="D122" s="622"/>
      <c r="E122" s="622"/>
      <c r="F122" s="622"/>
      <c r="G122" s="622"/>
      <c r="H122" s="623"/>
    </row>
    <row r="123" spans="1:8" ht="15">
      <c r="A123" s="96"/>
      <c r="B123" s="97"/>
      <c r="C123" s="98"/>
      <c r="D123" s="98"/>
      <c r="E123" s="98"/>
      <c r="F123" s="98"/>
      <c r="G123" s="98"/>
      <c r="H123" s="99"/>
    </row>
    <row r="124" spans="1:8" ht="15">
      <c r="A124" s="660" t="s">
        <v>120</v>
      </c>
      <c r="B124" s="597"/>
      <c r="C124" s="597"/>
      <c r="D124" s="597"/>
      <c r="E124" s="597"/>
      <c r="F124" s="597"/>
      <c r="G124" s="597"/>
      <c r="H124" s="621"/>
    </row>
    <row r="125" spans="1:8" ht="15">
      <c r="A125" s="661" t="s">
        <v>137</v>
      </c>
      <c r="B125" s="617"/>
      <c r="C125" s="617"/>
      <c r="D125" s="617"/>
      <c r="E125" s="617"/>
      <c r="F125" s="617"/>
      <c r="G125" s="617"/>
      <c r="H125" s="618"/>
    </row>
    <row r="126" spans="1:8" ht="15">
      <c r="A126" s="96"/>
      <c r="B126" s="97"/>
      <c r="C126" s="98"/>
      <c r="D126" s="98"/>
      <c r="E126" s="98"/>
      <c r="F126" s="98"/>
      <c r="G126" s="98"/>
      <c r="H126" s="99"/>
    </row>
    <row r="127" spans="1:8" ht="15">
      <c r="A127" s="660" t="s">
        <v>121</v>
      </c>
      <c r="B127" s="597"/>
      <c r="C127" s="597"/>
      <c r="D127" s="597"/>
      <c r="E127" s="597"/>
      <c r="F127" s="597"/>
      <c r="G127" s="597"/>
      <c r="H127" s="621"/>
    </row>
    <row r="128" spans="1:8" ht="15">
      <c r="A128" s="661" t="s">
        <v>183</v>
      </c>
      <c r="B128" s="617"/>
      <c r="C128" s="617"/>
      <c r="D128" s="617"/>
      <c r="E128" s="617"/>
      <c r="F128" s="617"/>
      <c r="G128" s="617"/>
      <c r="H128" s="618"/>
    </row>
    <row r="129" spans="1:8" ht="15">
      <c r="A129" s="100"/>
      <c r="B129" s="248"/>
      <c r="C129" s="248"/>
      <c r="D129" s="248"/>
      <c r="E129" s="248"/>
      <c r="F129" s="248"/>
      <c r="G129" s="248"/>
      <c r="H129" s="249"/>
    </row>
    <row r="130" spans="1:8" ht="15">
      <c r="A130" s="660" t="s">
        <v>122</v>
      </c>
      <c r="B130" s="597"/>
      <c r="C130" s="597"/>
      <c r="D130" s="597"/>
      <c r="E130" s="597"/>
      <c r="F130" s="597"/>
      <c r="G130" s="597"/>
      <c r="H130" s="621"/>
    </row>
    <row r="131" spans="1:8" ht="57" customHeight="1">
      <c r="A131" s="662" t="s">
        <v>123</v>
      </c>
      <c r="B131" s="624"/>
      <c r="C131" s="624"/>
      <c r="D131" s="624"/>
      <c r="E131" s="624"/>
      <c r="F131" s="624"/>
      <c r="G131" s="624"/>
      <c r="H131" s="625"/>
    </row>
    <row r="132" spans="1:8" ht="15">
      <c r="A132" s="96"/>
      <c r="B132" s="97"/>
      <c r="C132" s="98"/>
      <c r="D132" s="98"/>
      <c r="E132" s="98"/>
      <c r="F132" s="98"/>
      <c r="G132" s="98"/>
      <c r="H132" s="99"/>
    </row>
    <row r="133" spans="1:8" ht="28.5" customHeight="1">
      <c r="A133" s="660" t="s">
        <v>124</v>
      </c>
      <c r="B133" s="597"/>
      <c r="C133" s="597"/>
      <c r="D133" s="597"/>
      <c r="E133" s="597"/>
      <c r="F133" s="597"/>
      <c r="G133" s="597"/>
      <c r="H133" s="621"/>
    </row>
    <row r="134" spans="1:8" ht="15">
      <c r="A134" s="660" t="s">
        <v>40</v>
      </c>
      <c r="B134" s="597"/>
      <c r="C134" s="595" t="str">
        <f>C143</f>
        <v>LEANDRO JAVIER SARMIENTO PEDRAZA</v>
      </c>
      <c r="D134" s="595"/>
      <c r="E134" s="595"/>
      <c r="F134" s="595"/>
      <c r="G134" s="595"/>
      <c r="H134" s="596"/>
    </row>
    <row r="135" spans="1:8" ht="15">
      <c r="A135" s="660" t="s">
        <v>41</v>
      </c>
      <c r="B135" s="597"/>
      <c r="C135" s="595" t="str">
        <f>C144</f>
        <v>JEFE DE RECURSOS FÍSICOS Y SERVICIOS GENERALES</v>
      </c>
      <c r="D135" s="595"/>
      <c r="E135" s="595"/>
      <c r="F135" s="595"/>
      <c r="G135" s="595"/>
      <c r="H135" s="596"/>
    </row>
    <row r="136" spans="1:8" ht="15">
      <c r="A136" s="660" t="s">
        <v>43</v>
      </c>
      <c r="B136" s="597"/>
      <c r="C136" s="595" t="s">
        <v>3</v>
      </c>
      <c r="D136" s="595"/>
      <c r="E136" s="595"/>
      <c r="F136" s="595"/>
      <c r="G136" s="595"/>
      <c r="H136" s="596"/>
    </row>
    <row r="137" spans="1:8" ht="15">
      <c r="A137" s="663" t="s">
        <v>45</v>
      </c>
      <c r="B137" s="616"/>
      <c r="C137" s="617" t="s">
        <v>2</v>
      </c>
      <c r="D137" s="617"/>
      <c r="E137" s="617"/>
      <c r="F137" s="617"/>
      <c r="G137" s="617"/>
      <c r="H137" s="618"/>
    </row>
    <row r="138" spans="1:8" ht="15.75" thickBot="1">
      <c r="A138" s="7"/>
      <c r="B138" s="8"/>
      <c r="C138" s="8"/>
      <c r="D138" s="8"/>
      <c r="E138" s="8"/>
      <c r="F138" s="8"/>
      <c r="G138" s="8"/>
      <c r="H138" s="9"/>
    </row>
    <row r="139" spans="1:8" ht="15">
      <c r="A139" s="664" t="s">
        <v>46</v>
      </c>
      <c r="B139" s="665"/>
      <c r="C139" s="666"/>
      <c r="D139" s="571"/>
      <c r="E139" s="667" t="s">
        <v>127</v>
      </c>
      <c r="F139" s="668"/>
      <c r="G139" s="668"/>
      <c r="H139" s="669"/>
    </row>
    <row r="140" spans="1:8" ht="15">
      <c r="A140" s="572"/>
      <c r="B140" s="670"/>
      <c r="C140" s="670"/>
      <c r="D140" s="573"/>
      <c r="E140" s="572"/>
      <c r="F140" s="670"/>
      <c r="G140" s="670"/>
      <c r="H140" s="573"/>
    </row>
    <row r="141" spans="1:8" ht="49.5" customHeight="1" thickBot="1">
      <c r="A141" s="574"/>
      <c r="B141" s="671"/>
      <c r="C141" s="671"/>
      <c r="D141" s="575"/>
      <c r="E141" s="574"/>
      <c r="F141" s="671"/>
      <c r="G141" s="671"/>
      <c r="H141" s="575"/>
    </row>
    <row r="142" spans="1:8" ht="15">
      <c r="A142" s="672" t="s">
        <v>48</v>
      </c>
      <c r="B142" s="673"/>
      <c r="C142" s="673"/>
      <c r="D142" s="674"/>
      <c r="E142" s="675" t="s">
        <v>48</v>
      </c>
      <c r="F142" s="676"/>
      <c r="G142" s="676"/>
      <c r="H142" s="677"/>
    </row>
    <row r="143" spans="1:8" ht="30" customHeight="1">
      <c r="A143" s="678" t="s">
        <v>40</v>
      </c>
      <c r="B143" s="679"/>
      <c r="C143" s="680" t="s">
        <v>1</v>
      </c>
      <c r="D143" s="681"/>
      <c r="E143" s="83" t="s">
        <v>40</v>
      </c>
      <c r="F143" s="682" t="str">
        <f>C134</f>
        <v>LEANDRO JAVIER SARMIENTO PEDRAZA</v>
      </c>
      <c r="G143" s="682"/>
      <c r="H143" s="683"/>
    </row>
    <row r="144" spans="1:8" ht="24.75" customHeight="1">
      <c r="A144" s="678" t="s">
        <v>50</v>
      </c>
      <c r="B144" s="679"/>
      <c r="C144" s="682" t="s">
        <v>42</v>
      </c>
      <c r="D144" s="683"/>
      <c r="E144" s="83" t="s">
        <v>50</v>
      </c>
      <c r="F144" s="682" t="str">
        <f>C135</f>
        <v>JEFE DE RECURSOS FÍSICOS Y SERVICIOS GENERALES</v>
      </c>
      <c r="G144" s="682"/>
      <c r="H144" s="683"/>
    </row>
    <row r="145" spans="1:8" ht="15">
      <c r="A145" s="678" t="s">
        <v>52</v>
      </c>
      <c r="B145" s="679"/>
      <c r="C145" s="679" t="s">
        <v>44</v>
      </c>
      <c r="D145" s="687"/>
      <c r="E145" s="83" t="s">
        <v>52</v>
      </c>
      <c r="F145" s="682" t="str">
        <f>C136</f>
        <v>BIENES Y SERVICIOS </v>
      </c>
      <c r="G145" s="682"/>
      <c r="H145" s="683"/>
    </row>
    <row r="146" spans="1:8" ht="15.75" thickBot="1">
      <c r="A146" s="688" t="s">
        <v>53</v>
      </c>
      <c r="B146" s="689"/>
      <c r="C146" s="779" t="s">
        <v>2</v>
      </c>
      <c r="D146" s="780"/>
      <c r="E146" s="101" t="s">
        <v>53</v>
      </c>
      <c r="F146" s="691" t="str">
        <f>C146</f>
        <v>UNIVERSIDAD DE CUNDINAMARCA</v>
      </c>
      <c r="G146" s="691"/>
      <c r="H146" s="692"/>
    </row>
    <row r="147" spans="1:8" ht="15.75" thickBot="1">
      <c r="A147" s="7"/>
      <c r="B147" s="8"/>
      <c r="C147" s="8"/>
      <c r="D147" s="8"/>
      <c r="E147" s="8"/>
      <c r="F147" s="8"/>
      <c r="G147" s="8"/>
      <c r="H147" s="9"/>
    </row>
    <row r="148" spans="1:8" ht="15.75" thickBot="1">
      <c r="A148" s="667" t="s">
        <v>47</v>
      </c>
      <c r="B148" s="668"/>
      <c r="C148" s="668"/>
      <c r="D148" s="668"/>
      <c r="E148" s="668"/>
      <c r="F148" s="668"/>
      <c r="G148" s="668"/>
      <c r="H148" s="669"/>
    </row>
    <row r="149" spans="1:8" ht="15">
      <c r="A149" s="570"/>
      <c r="B149" s="666"/>
      <c r="C149" s="666"/>
      <c r="D149" s="666"/>
      <c r="E149" s="666"/>
      <c r="F149" s="666"/>
      <c r="G149" s="666"/>
      <c r="H149" s="571"/>
    </row>
    <row r="150" spans="1:8" ht="58.5" customHeight="1" thickBot="1">
      <c r="A150" s="574"/>
      <c r="B150" s="671"/>
      <c r="C150" s="671"/>
      <c r="D150" s="671"/>
      <c r="E150" s="671"/>
      <c r="F150" s="671"/>
      <c r="G150" s="671"/>
      <c r="H150" s="575"/>
    </row>
    <row r="151" spans="1:8" ht="15">
      <c r="A151" s="675" t="s">
        <v>48</v>
      </c>
      <c r="B151" s="676"/>
      <c r="C151" s="676"/>
      <c r="D151" s="676"/>
      <c r="E151" s="676"/>
      <c r="F151" s="676"/>
      <c r="G151" s="676"/>
      <c r="H151" s="677"/>
    </row>
    <row r="152" spans="1:8" ht="15">
      <c r="A152" s="700" t="s">
        <v>40</v>
      </c>
      <c r="B152" s="701"/>
      <c r="C152" s="684" t="s">
        <v>49</v>
      </c>
      <c r="D152" s="685"/>
      <c r="E152" s="685"/>
      <c r="F152" s="685"/>
      <c r="G152" s="685"/>
      <c r="H152" s="686"/>
    </row>
    <row r="153" spans="1:8" ht="15">
      <c r="A153" s="693" t="s">
        <v>50</v>
      </c>
      <c r="B153" s="694"/>
      <c r="C153" s="684" t="s">
        <v>51</v>
      </c>
      <c r="D153" s="685"/>
      <c r="E153" s="685"/>
      <c r="F153" s="685"/>
      <c r="G153" s="685"/>
      <c r="H153" s="686"/>
    </row>
    <row r="154" spans="1:8" ht="15">
      <c r="A154" s="693" t="s">
        <v>52</v>
      </c>
      <c r="B154" s="694"/>
      <c r="C154" s="684" t="s">
        <v>44</v>
      </c>
      <c r="D154" s="685"/>
      <c r="E154" s="685"/>
      <c r="F154" s="685"/>
      <c r="G154" s="685"/>
      <c r="H154" s="686"/>
    </row>
    <row r="155" spans="1:8" ht="15.75" thickBot="1">
      <c r="A155" s="695" t="s">
        <v>53</v>
      </c>
      <c r="B155" s="696"/>
      <c r="C155" s="697" t="s">
        <v>2</v>
      </c>
      <c r="D155" s="698"/>
      <c r="E155" s="698"/>
      <c r="F155" s="698"/>
      <c r="G155" s="698"/>
      <c r="H155" s="699"/>
    </row>
  </sheetData>
  <sheetProtection/>
  <mergeCells count="168">
    <mergeCell ref="A1:B3"/>
    <mergeCell ref="C1:G1"/>
    <mergeCell ref="C2:G2"/>
    <mergeCell ref="C3:G3"/>
    <mergeCell ref="A5:C5"/>
    <mergeCell ref="D5:F5"/>
    <mergeCell ref="A7:C7"/>
    <mergeCell ref="D7:H7"/>
    <mergeCell ref="A9:H9"/>
    <mergeCell ref="A10:H10"/>
    <mergeCell ref="B12:H12"/>
    <mergeCell ref="B13:D13"/>
    <mergeCell ref="B14:D14"/>
    <mergeCell ref="B15:D15"/>
    <mergeCell ref="A17:H17"/>
    <mergeCell ref="A19:H19"/>
    <mergeCell ref="A21:C21"/>
    <mergeCell ref="D21:F21"/>
    <mergeCell ref="G21:H21"/>
    <mergeCell ref="A22:C22"/>
    <mergeCell ref="D22:F22"/>
    <mergeCell ref="G22:H22"/>
    <mergeCell ref="A26:D26"/>
    <mergeCell ref="G26:H26"/>
    <mergeCell ref="A28:H28"/>
    <mergeCell ref="A24:C24"/>
    <mergeCell ref="D24:F24"/>
    <mergeCell ref="G24:H24"/>
    <mergeCell ref="A25:C25"/>
    <mergeCell ref="B92:C92"/>
    <mergeCell ref="B35:H35"/>
    <mergeCell ref="B36:H36"/>
    <mergeCell ref="B37:H37"/>
    <mergeCell ref="B38:H38"/>
    <mergeCell ref="B39:H39"/>
    <mergeCell ref="B81:C81"/>
    <mergeCell ref="B82:C82"/>
    <mergeCell ref="A74:H74"/>
    <mergeCell ref="B42:H42"/>
    <mergeCell ref="G103:H103"/>
    <mergeCell ref="A67:E67"/>
    <mergeCell ref="A48:E48"/>
    <mergeCell ref="B69:C69"/>
    <mergeCell ref="B64:C64"/>
    <mergeCell ref="B59:C59"/>
    <mergeCell ref="A102:F102"/>
    <mergeCell ref="A63:E63"/>
    <mergeCell ref="A65:E65"/>
    <mergeCell ref="A60:E60"/>
    <mergeCell ref="A52:E52"/>
    <mergeCell ref="G70:H70"/>
    <mergeCell ref="G71:H71"/>
    <mergeCell ref="B78:C78"/>
    <mergeCell ref="A72:F72"/>
    <mergeCell ref="A70:F70"/>
    <mergeCell ref="G72:H72"/>
    <mergeCell ref="B61:C61"/>
    <mergeCell ref="A50:H50"/>
    <mergeCell ref="B34:H34"/>
    <mergeCell ref="B46:H46"/>
    <mergeCell ref="A47:H47"/>
    <mergeCell ref="A91:E91"/>
    <mergeCell ref="B66:C66"/>
    <mergeCell ref="B68:C68"/>
    <mergeCell ref="B40:H40"/>
    <mergeCell ref="B43:H43"/>
    <mergeCell ref="B44:H44"/>
    <mergeCell ref="B45:H45"/>
    <mergeCell ref="D25:F25"/>
    <mergeCell ref="G25:H25"/>
    <mergeCell ref="B33:H33"/>
    <mergeCell ref="A29:H29"/>
    <mergeCell ref="A31:E31"/>
    <mergeCell ref="A32:H32"/>
    <mergeCell ref="B90:C90"/>
    <mergeCell ref="B86:C86"/>
    <mergeCell ref="B58:C58"/>
    <mergeCell ref="B87:C87"/>
    <mergeCell ref="A80:E80"/>
    <mergeCell ref="B89:C89"/>
    <mergeCell ref="B62:C62"/>
    <mergeCell ref="B93:C93"/>
    <mergeCell ref="B96:C96"/>
    <mergeCell ref="B97:C97"/>
    <mergeCell ref="A94:E94"/>
    <mergeCell ref="B75:C75"/>
    <mergeCell ref="A76:E76"/>
    <mergeCell ref="B77:C77"/>
    <mergeCell ref="B83:C83"/>
    <mergeCell ref="B79:C79"/>
    <mergeCell ref="A84:E84"/>
    <mergeCell ref="A98:E98"/>
    <mergeCell ref="B99:C99"/>
    <mergeCell ref="B113:H113"/>
    <mergeCell ref="B100:C100"/>
    <mergeCell ref="G106:H106"/>
    <mergeCell ref="B85:C85"/>
    <mergeCell ref="A88:E88"/>
    <mergeCell ref="A104:F104"/>
    <mergeCell ref="B101:C101"/>
    <mergeCell ref="B112:H112"/>
    <mergeCell ref="G104:H104"/>
    <mergeCell ref="A106:F106"/>
    <mergeCell ref="B115:H115"/>
    <mergeCell ref="B95:C95"/>
    <mergeCell ref="B116:H116"/>
    <mergeCell ref="B117:H117"/>
    <mergeCell ref="G107:H107"/>
    <mergeCell ref="A108:F108"/>
    <mergeCell ref="G108:H108"/>
    <mergeCell ref="A110:H110"/>
    <mergeCell ref="B111:H111"/>
    <mergeCell ref="B114:H114"/>
    <mergeCell ref="A119:H119"/>
    <mergeCell ref="B120:H120"/>
    <mergeCell ref="B121:H121"/>
    <mergeCell ref="B122:H122"/>
    <mergeCell ref="A124:H124"/>
    <mergeCell ref="A125:H125"/>
    <mergeCell ref="A127:H127"/>
    <mergeCell ref="A128:H128"/>
    <mergeCell ref="A130:H130"/>
    <mergeCell ref="A131:H131"/>
    <mergeCell ref="A133:H133"/>
    <mergeCell ref="A134:B134"/>
    <mergeCell ref="C134:H134"/>
    <mergeCell ref="A135:B135"/>
    <mergeCell ref="C135:H135"/>
    <mergeCell ref="A136:B136"/>
    <mergeCell ref="C136:H136"/>
    <mergeCell ref="A137:B137"/>
    <mergeCell ref="C137:H137"/>
    <mergeCell ref="A139:B139"/>
    <mergeCell ref="C139:D139"/>
    <mergeCell ref="E139:H139"/>
    <mergeCell ref="A140:D141"/>
    <mergeCell ref="E140:H141"/>
    <mergeCell ref="A142:D142"/>
    <mergeCell ref="E142:H142"/>
    <mergeCell ref="A143:B143"/>
    <mergeCell ref="C143:D143"/>
    <mergeCell ref="F143:H143"/>
    <mergeCell ref="A144:B144"/>
    <mergeCell ref="C144:D144"/>
    <mergeCell ref="F144:H144"/>
    <mergeCell ref="A145:B145"/>
    <mergeCell ref="C145:D145"/>
    <mergeCell ref="F145:H145"/>
    <mergeCell ref="A146:B146"/>
    <mergeCell ref="C146:D146"/>
    <mergeCell ref="F146:H146"/>
    <mergeCell ref="A148:H148"/>
    <mergeCell ref="A149:H150"/>
    <mergeCell ref="A151:H151"/>
    <mergeCell ref="A152:B152"/>
    <mergeCell ref="C152:H152"/>
    <mergeCell ref="A153:B153"/>
    <mergeCell ref="C153:H153"/>
    <mergeCell ref="A154:B154"/>
    <mergeCell ref="C154:H154"/>
    <mergeCell ref="A155:B155"/>
    <mergeCell ref="C155:H155"/>
    <mergeCell ref="B51:C51"/>
    <mergeCell ref="B53:C53"/>
    <mergeCell ref="B54:C54"/>
    <mergeCell ref="B55:C55"/>
    <mergeCell ref="B56:C56"/>
    <mergeCell ref="B57:C57"/>
  </mergeCells>
  <dataValidations count="4">
    <dataValidation type="textLength" allowBlank="1" showInputMessage="1" showErrorMessage="1" errorTitle="Error de Dato." error="Debe digitar una longitud de texto maxima de 50 caracteres." sqref="B45">
      <formula1>1</formula1>
      <formula2>50</formula2>
    </dataValidation>
    <dataValidation type="textLength" allowBlank="1" showInputMessage="1" showErrorMessage="1" errorTitle="Error de Dato." error="Debe digitar una longitud de texto maxima de 20 caracteres." sqref="E45:E47">
      <formula1>1</formula1>
      <formula2>20</formula2>
    </dataValidation>
    <dataValidation type="whole" allowBlank="1" showInputMessage="1" showErrorMessage="1" errorTitle="Error de Dato." error="Debe digitar un numero  mayor que 0 de maximo 15 caracteres" sqref="F45:F47">
      <formula1>0</formula1>
      <formula2>999999999999999</formula2>
    </dataValidation>
    <dataValidation type="decimal" allowBlank="1" showInputMessage="1" showErrorMessage="1" errorTitle="Error de Dato." error="Debe digitar un valor mayor que 0 y con un máximo de 15 caracteres numéricos." sqref="D45 G45:G47">
      <formula1>-0.1</formula1>
      <formula2>460000000000000</formula2>
    </dataValidation>
  </dataValidations>
  <printOptions/>
  <pageMargins left="0.7" right="0.7" top="0.75" bottom="0.75" header="0.3" footer="0.3"/>
  <pageSetup fitToHeight="0" fitToWidth="1" orientation="portrait" paperSize="9" scale="7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103"/>
  <sheetViews>
    <sheetView zoomScalePageLayoutView="0" workbookViewId="0" topLeftCell="A13">
      <selection activeCell="B37" sqref="B37:H37"/>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5" width="13.28125" style="4"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19.5" thickBot="1">
      <c r="A2" s="572"/>
      <c r="B2" s="573"/>
      <c r="C2" s="576" t="s">
        <v>8</v>
      </c>
      <c r="D2" s="577"/>
      <c r="E2" s="577"/>
      <c r="F2" s="577"/>
      <c r="G2" s="578"/>
      <c r="H2" s="64" t="s">
        <v>69</v>
      </c>
    </row>
    <row r="3" spans="1:8" ht="29.25" customHeight="1" thickBot="1">
      <c r="A3" s="574"/>
      <c r="B3" s="575"/>
      <c r="C3" s="605" t="s">
        <v>10</v>
      </c>
      <c r="D3" s="606"/>
      <c r="E3" s="606"/>
      <c r="F3" s="606"/>
      <c r="G3" s="607"/>
      <c r="H3" s="65" t="s">
        <v>70</v>
      </c>
    </row>
    <row r="4" ht="15.75" thickBot="1"/>
    <row r="5" spans="1:8" ht="16.5" thickBot="1">
      <c r="A5" s="582" t="s">
        <v>11</v>
      </c>
      <c r="B5" s="583"/>
      <c r="C5" s="583"/>
      <c r="D5" s="584">
        <v>41932</v>
      </c>
      <c r="E5" s="584"/>
      <c r="F5" s="584"/>
      <c r="G5" s="10" t="s">
        <v>12</v>
      </c>
      <c r="H5" s="11" t="e">
        <f>#REF!</f>
        <v>#REF!</v>
      </c>
    </row>
    <row r="6" spans="1:8" ht="15.75">
      <c r="A6" s="66"/>
      <c r="B6" s="67"/>
      <c r="C6" s="67"/>
      <c r="D6" s="8"/>
      <c r="E6" s="8"/>
      <c r="F6" s="8"/>
      <c r="G6" s="8"/>
      <c r="H6" s="9"/>
    </row>
    <row r="7" spans="1:8" ht="15.75">
      <c r="A7" s="585" t="s">
        <v>13</v>
      </c>
      <c r="B7" s="586"/>
      <c r="C7" s="586"/>
      <c r="D7" s="587" t="s">
        <v>14</v>
      </c>
      <c r="E7" s="587"/>
      <c r="F7" s="587"/>
      <c r="G7" s="587"/>
      <c r="H7" s="588"/>
    </row>
    <row r="8" spans="1:8" ht="10.5" customHeight="1">
      <c r="A8" s="7"/>
      <c r="B8" s="12"/>
      <c r="C8" s="8"/>
      <c r="D8" s="8"/>
      <c r="E8" s="8"/>
      <c r="F8" s="8"/>
      <c r="G8" s="8"/>
      <c r="H8" s="9"/>
    </row>
    <row r="9" spans="1:8" ht="15.75">
      <c r="A9" s="589" t="s">
        <v>71</v>
      </c>
      <c r="B9" s="590"/>
      <c r="C9" s="590"/>
      <c r="D9" s="590"/>
      <c r="E9" s="590"/>
      <c r="F9" s="590"/>
      <c r="G9" s="590"/>
      <c r="H9" s="591"/>
    </row>
    <row r="10" spans="1:8" ht="48" customHeight="1">
      <c r="A10" s="878" t="s">
        <v>484</v>
      </c>
      <c r="B10" s="879"/>
      <c r="C10" s="879"/>
      <c r="D10" s="879"/>
      <c r="E10" s="879"/>
      <c r="F10" s="879"/>
      <c r="G10" s="879"/>
      <c r="H10" s="880"/>
    </row>
    <row r="11" spans="1:8" ht="15">
      <c r="A11" s="7"/>
      <c r="B11" s="8"/>
      <c r="C11" s="8"/>
      <c r="D11" s="8"/>
      <c r="E11" s="8"/>
      <c r="F11" s="8"/>
      <c r="G11" s="8"/>
      <c r="H11" s="9"/>
    </row>
    <row r="12" spans="1:8" ht="15">
      <c r="A12" s="7"/>
      <c r="B12" s="595" t="s">
        <v>16</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5.5" customHeight="1">
      <c r="A17" s="610" t="s">
        <v>72</v>
      </c>
      <c r="B17" s="611"/>
      <c r="C17" s="611"/>
      <c r="D17" s="611"/>
      <c r="E17" s="611"/>
      <c r="F17" s="611"/>
      <c r="G17" s="611"/>
      <c r="H17" s="612"/>
    </row>
    <row r="18" spans="1:8" ht="5.25" customHeight="1">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16.5" thickBot="1">
      <c r="A21" s="602" t="s">
        <v>74</v>
      </c>
      <c r="B21" s="603"/>
      <c r="C21" s="604"/>
      <c r="D21" s="602" t="s">
        <v>75</v>
      </c>
      <c r="E21" s="603"/>
      <c r="F21" s="604"/>
      <c r="G21" s="602" t="s">
        <v>25</v>
      </c>
      <c r="H21" s="604"/>
    </row>
    <row r="22" spans="1:8" ht="32.25" customHeight="1" thickBot="1">
      <c r="A22" s="605">
        <v>210504</v>
      </c>
      <c r="B22" s="606"/>
      <c r="C22" s="607"/>
      <c r="D22" s="923" t="s">
        <v>480</v>
      </c>
      <c r="E22" s="924"/>
      <c r="F22" s="925"/>
      <c r="G22" s="608">
        <f>G51</f>
        <v>3500000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15">
      <c r="A26" s="7"/>
      <c r="B26" s="22"/>
      <c r="C26" s="8"/>
      <c r="D26" s="8"/>
      <c r="E26" s="8"/>
      <c r="F26" s="8"/>
      <c r="G26" s="8"/>
      <c r="H26" s="9"/>
    </row>
    <row r="27" spans="1:8" ht="15" customHeight="1">
      <c r="A27" s="589" t="s">
        <v>79</v>
      </c>
      <c r="B27" s="590"/>
      <c r="C27" s="590"/>
      <c r="D27" s="590"/>
      <c r="E27" s="590"/>
      <c r="F27" s="8"/>
      <c r="G27" s="8"/>
      <c r="H27" s="9"/>
    </row>
    <row r="28" spans="1:8" ht="36" customHeight="1">
      <c r="A28" s="613" t="s">
        <v>131</v>
      </c>
      <c r="B28" s="614"/>
      <c r="C28" s="614"/>
      <c r="D28" s="614"/>
      <c r="E28" s="614"/>
      <c r="F28" s="614"/>
      <c r="G28" s="614"/>
      <c r="H28" s="615"/>
    </row>
    <row r="29" spans="1:8" ht="32.25" customHeight="1">
      <c r="A29" s="68" t="s">
        <v>81</v>
      </c>
      <c r="B29" s="616" t="s">
        <v>481</v>
      </c>
      <c r="C29" s="617"/>
      <c r="D29" s="617"/>
      <c r="E29" s="617"/>
      <c r="F29" s="617"/>
      <c r="G29" s="617"/>
      <c r="H29" s="618"/>
    </row>
    <row r="30" spans="1:8" ht="6.75" customHeight="1">
      <c r="A30" s="68"/>
      <c r="B30" s="619"/>
      <c r="C30" s="619"/>
      <c r="D30" s="619"/>
      <c r="E30" s="619"/>
      <c r="F30" s="619"/>
      <c r="G30" s="619"/>
      <c r="H30" s="620"/>
    </row>
    <row r="31" spans="1:8" ht="15">
      <c r="A31" s="68" t="s">
        <v>82</v>
      </c>
      <c r="B31" s="597" t="s">
        <v>83</v>
      </c>
      <c r="C31" s="597"/>
      <c r="D31" s="597"/>
      <c r="E31" s="597"/>
      <c r="F31" s="597"/>
      <c r="G31" s="597"/>
      <c r="H31" s="621"/>
    </row>
    <row r="32" spans="1:8" ht="15" customHeight="1">
      <c r="A32" s="68" t="s">
        <v>133</v>
      </c>
      <c r="B32" s="617" t="s">
        <v>55</v>
      </c>
      <c r="C32" s="617"/>
      <c r="D32" s="617"/>
      <c r="E32" s="617"/>
      <c r="F32" s="617"/>
      <c r="G32" s="617"/>
      <c r="H32" s="618"/>
    </row>
    <row r="33" spans="1:8" ht="15">
      <c r="A33" s="68" t="s">
        <v>134</v>
      </c>
      <c r="B33" s="617" t="s">
        <v>56</v>
      </c>
      <c r="C33" s="617"/>
      <c r="D33" s="617"/>
      <c r="E33" s="617"/>
      <c r="F33" s="617"/>
      <c r="G33" s="617"/>
      <c r="H33" s="618"/>
    </row>
    <row r="34" spans="1:8" ht="30" customHeight="1">
      <c r="A34" s="68" t="s">
        <v>135</v>
      </c>
      <c r="B34" s="622" t="s">
        <v>57</v>
      </c>
      <c r="C34" s="622"/>
      <c r="D34" s="622"/>
      <c r="E34" s="622"/>
      <c r="F34" s="622"/>
      <c r="G34" s="622"/>
      <c r="H34" s="623"/>
    </row>
    <row r="35" spans="1:8" ht="9.75" customHeight="1">
      <c r="A35" s="68"/>
      <c r="B35" s="619"/>
      <c r="C35" s="619"/>
      <c r="D35" s="619"/>
      <c r="E35" s="619"/>
      <c r="F35" s="619"/>
      <c r="G35" s="619"/>
      <c r="H35" s="620"/>
    </row>
    <row r="36" spans="1:8" ht="15">
      <c r="A36" s="68" t="s">
        <v>85</v>
      </c>
      <c r="B36" s="597" t="s">
        <v>86</v>
      </c>
      <c r="C36" s="597"/>
      <c r="D36" s="597"/>
      <c r="E36" s="597"/>
      <c r="F36" s="597"/>
      <c r="G36" s="597"/>
      <c r="H36" s="621"/>
    </row>
    <row r="37" spans="1:8" ht="67.5" customHeight="1">
      <c r="A37" s="68"/>
      <c r="B37" s="624" t="s">
        <v>482</v>
      </c>
      <c r="C37" s="624"/>
      <c r="D37" s="624"/>
      <c r="E37" s="624"/>
      <c r="F37" s="624"/>
      <c r="G37" s="624"/>
      <c r="H37" s="625"/>
    </row>
    <row r="38" spans="1:8" ht="7.5" customHeight="1">
      <c r="A38" s="68"/>
      <c r="B38" s="324"/>
      <c r="C38" s="324"/>
      <c r="D38" s="324"/>
      <c r="E38" s="324"/>
      <c r="F38" s="324"/>
      <c r="G38" s="324"/>
      <c r="H38" s="325"/>
    </row>
    <row r="39" spans="1:8" ht="15">
      <c r="A39" s="68" t="s">
        <v>88</v>
      </c>
      <c r="B39" s="597" t="s">
        <v>89</v>
      </c>
      <c r="C39" s="597"/>
      <c r="D39" s="597"/>
      <c r="E39" s="597"/>
      <c r="F39" s="597"/>
      <c r="G39" s="597"/>
      <c r="H39" s="621"/>
    </row>
    <row r="40" spans="1:8" ht="94.5" customHeight="1">
      <c r="A40" s="68"/>
      <c r="B40" s="624" t="s">
        <v>359</v>
      </c>
      <c r="C40" s="624"/>
      <c r="D40" s="624"/>
      <c r="E40" s="624"/>
      <c r="F40" s="624"/>
      <c r="G40" s="624"/>
      <c r="H40" s="625"/>
    </row>
    <row r="41" spans="1:8" ht="8.25" customHeight="1">
      <c r="A41" s="68"/>
      <c r="B41" s="619"/>
      <c r="C41" s="619"/>
      <c r="D41" s="619"/>
      <c r="E41" s="619"/>
      <c r="F41" s="619"/>
      <c r="G41" s="619"/>
      <c r="H41" s="620"/>
    </row>
    <row r="42" spans="1:8" ht="15">
      <c r="A42" s="68" t="s">
        <v>91</v>
      </c>
      <c r="B42" s="597" t="s">
        <v>92</v>
      </c>
      <c r="C42" s="597"/>
      <c r="D42" s="597"/>
      <c r="E42" s="597"/>
      <c r="F42" s="597"/>
      <c r="G42" s="597"/>
      <c r="H42" s="621"/>
    </row>
    <row r="43" spans="1:8" ht="56.25" customHeight="1">
      <c r="A43" s="71"/>
      <c r="B43" s="624" t="s">
        <v>483</v>
      </c>
      <c r="C43" s="624"/>
      <c r="D43" s="624"/>
      <c r="E43" s="624"/>
      <c r="F43" s="624"/>
      <c r="G43" s="624"/>
      <c r="H43" s="625"/>
    </row>
    <row r="44" spans="1:8" ht="7.5" customHeight="1">
      <c r="A44" s="626"/>
      <c r="B44" s="627"/>
      <c r="C44" s="627"/>
      <c r="D44" s="627"/>
      <c r="E44" s="627"/>
      <c r="F44" s="627"/>
      <c r="G44" s="627"/>
      <c r="H44" s="628"/>
    </row>
    <row r="45" spans="1:8" ht="15.75">
      <c r="A45" s="589" t="s">
        <v>93</v>
      </c>
      <c r="B45" s="590"/>
      <c r="C45" s="590"/>
      <c r="D45" s="590"/>
      <c r="E45" s="590"/>
      <c r="F45" s="8"/>
      <c r="G45" s="8"/>
      <c r="H45" s="9"/>
    </row>
    <row r="46" spans="1:8" ht="9" customHeight="1" thickBot="1">
      <c r="A46" s="54"/>
      <c r="B46" s="55"/>
      <c r="C46" s="55"/>
      <c r="D46" s="55"/>
      <c r="E46" s="55"/>
      <c r="F46" s="60"/>
      <c r="G46" s="60"/>
      <c r="H46" s="61"/>
    </row>
    <row r="47" spans="1:8" ht="26.25" thickBot="1">
      <c r="A47" s="232" t="s">
        <v>0</v>
      </c>
      <c r="B47" s="920" t="s">
        <v>31</v>
      </c>
      <c r="C47" s="921"/>
      <c r="D47" s="922"/>
      <c r="E47" s="327" t="s">
        <v>32</v>
      </c>
      <c r="F47" s="327" t="s">
        <v>33</v>
      </c>
      <c r="G47" s="327" t="s">
        <v>34</v>
      </c>
      <c r="H47" s="326" t="s">
        <v>35</v>
      </c>
    </row>
    <row r="48" spans="1:8" ht="39" customHeight="1" thickBot="1">
      <c r="A48" s="32">
        <v>1</v>
      </c>
      <c r="B48" s="766" t="s">
        <v>485</v>
      </c>
      <c r="C48" s="767"/>
      <c r="D48" s="768"/>
      <c r="E48" s="33" t="s">
        <v>62</v>
      </c>
      <c r="F48" s="33" t="s">
        <v>63</v>
      </c>
      <c r="G48" s="34">
        <v>3500000</v>
      </c>
      <c r="H48" s="58">
        <f>G48</f>
        <v>3500000</v>
      </c>
    </row>
    <row r="49" spans="1:8" ht="16.5" thickBot="1">
      <c r="A49" s="717" t="s">
        <v>36</v>
      </c>
      <c r="B49" s="718"/>
      <c r="C49" s="718"/>
      <c r="D49" s="718"/>
      <c r="E49" s="718"/>
      <c r="F49" s="229"/>
      <c r="G49" s="874">
        <f>H48</f>
        <v>3500000</v>
      </c>
      <c r="H49" s="875"/>
    </row>
    <row r="50" spans="1:8" ht="15.75" customHeight="1" thickBot="1">
      <c r="A50" s="876" t="s">
        <v>37</v>
      </c>
      <c r="B50" s="877"/>
      <c r="C50" s="877"/>
      <c r="D50" s="877"/>
      <c r="E50" s="877"/>
      <c r="F50" s="230">
        <v>0.16</v>
      </c>
      <c r="G50" s="874"/>
      <c r="H50" s="875"/>
    </row>
    <row r="51" spans="1:8" ht="16.5" customHeight="1" thickBot="1">
      <c r="A51" s="876" t="s">
        <v>38</v>
      </c>
      <c r="B51" s="877"/>
      <c r="C51" s="877"/>
      <c r="D51" s="877"/>
      <c r="E51" s="877"/>
      <c r="F51" s="231"/>
      <c r="G51" s="874">
        <f>G49+H50</f>
        <v>3500000</v>
      </c>
      <c r="H51" s="875"/>
    </row>
    <row r="52" spans="1:8" ht="18" thickBot="1">
      <c r="A52" s="140"/>
      <c r="B52" s="27"/>
      <c r="C52" s="323"/>
      <c r="D52" s="323"/>
      <c r="E52" s="141"/>
      <c r="F52" s="141"/>
      <c r="G52" s="141"/>
      <c r="H52" s="142"/>
    </row>
    <row r="53" spans="1:8" ht="15.75" thickBot="1">
      <c r="A53" s="651" t="s">
        <v>99</v>
      </c>
      <c r="B53" s="652"/>
      <c r="C53" s="652"/>
      <c r="D53" s="652"/>
      <c r="E53" s="652"/>
      <c r="F53" s="652"/>
      <c r="G53" s="652"/>
      <c r="H53" s="653"/>
    </row>
    <row r="54" spans="1:8" ht="29.25" customHeight="1">
      <c r="A54" s="93" t="s">
        <v>81</v>
      </c>
      <c r="B54" s="654" t="s">
        <v>100</v>
      </c>
      <c r="C54" s="655"/>
      <c r="D54" s="655"/>
      <c r="E54" s="655"/>
      <c r="F54" s="655"/>
      <c r="G54" s="655"/>
      <c r="H54" s="656"/>
    </row>
    <row r="55" spans="1:8" ht="15">
      <c r="A55" s="94" t="s">
        <v>82</v>
      </c>
      <c r="B55" s="657" t="s">
        <v>101</v>
      </c>
      <c r="C55" s="658"/>
      <c r="D55" s="658"/>
      <c r="E55" s="658"/>
      <c r="F55" s="658"/>
      <c r="G55" s="658"/>
      <c r="H55" s="659"/>
    </row>
    <row r="56" spans="1:8" ht="29.25" customHeight="1">
      <c r="A56" s="94">
        <v>3</v>
      </c>
      <c r="B56" s="657" t="s">
        <v>347</v>
      </c>
      <c r="C56" s="658"/>
      <c r="D56" s="658"/>
      <c r="E56" s="658"/>
      <c r="F56" s="658"/>
      <c r="G56" s="658"/>
      <c r="H56" s="659"/>
    </row>
    <row r="57" spans="1:8" ht="29.25" customHeight="1">
      <c r="A57" s="94">
        <v>4</v>
      </c>
      <c r="B57" s="657" t="s">
        <v>348</v>
      </c>
      <c r="C57" s="658"/>
      <c r="D57" s="658"/>
      <c r="E57" s="658"/>
      <c r="F57" s="658"/>
      <c r="G57" s="658"/>
      <c r="H57" s="659"/>
    </row>
    <row r="58" spans="1:8" ht="15">
      <c r="A58" s="94">
        <v>5</v>
      </c>
      <c r="B58" s="657" t="s">
        <v>349</v>
      </c>
      <c r="C58" s="658"/>
      <c r="D58" s="658"/>
      <c r="E58" s="658"/>
      <c r="F58" s="658"/>
      <c r="G58" s="658"/>
      <c r="H58" s="659"/>
    </row>
    <row r="59" spans="1:8" ht="15">
      <c r="A59" s="94">
        <v>6</v>
      </c>
      <c r="B59" s="657" t="s">
        <v>350</v>
      </c>
      <c r="C59" s="658"/>
      <c r="D59" s="658"/>
      <c r="E59" s="658"/>
      <c r="F59" s="658"/>
      <c r="G59" s="658"/>
      <c r="H59" s="659"/>
    </row>
    <row r="60" spans="1:8" ht="29.25" customHeight="1" thickBot="1">
      <c r="A60" s="159">
        <v>7</v>
      </c>
      <c r="B60" s="803" t="s">
        <v>351</v>
      </c>
      <c r="C60" s="804"/>
      <c r="D60" s="804"/>
      <c r="E60" s="804"/>
      <c r="F60" s="804"/>
      <c r="G60" s="804"/>
      <c r="H60" s="805"/>
    </row>
    <row r="61" spans="1:8" ht="10.5" customHeight="1">
      <c r="A61" s="18"/>
      <c r="B61" s="95"/>
      <c r="C61" s="20"/>
      <c r="D61" s="20"/>
      <c r="E61" s="20"/>
      <c r="F61" s="20"/>
      <c r="G61" s="20"/>
      <c r="H61" s="21"/>
    </row>
    <row r="62" spans="1:8" ht="15.75">
      <c r="A62" s="589" t="s">
        <v>116</v>
      </c>
      <c r="B62" s="590"/>
      <c r="C62" s="590"/>
      <c r="D62" s="590"/>
      <c r="E62" s="590"/>
      <c r="F62" s="590"/>
      <c r="G62" s="590"/>
      <c r="H62" s="591"/>
    </row>
    <row r="63" spans="1:8" ht="15">
      <c r="A63" s="81" t="s">
        <v>81</v>
      </c>
      <c r="B63" s="617" t="s">
        <v>117</v>
      </c>
      <c r="C63" s="617"/>
      <c r="D63" s="617"/>
      <c r="E63" s="617"/>
      <c r="F63" s="617"/>
      <c r="G63" s="617"/>
      <c r="H63" s="618"/>
    </row>
    <row r="64" spans="1:8" ht="15">
      <c r="A64" s="83" t="s">
        <v>82</v>
      </c>
      <c r="B64" s="622" t="s">
        <v>118</v>
      </c>
      <c r="C64" s="622"/>
      <c r="D64" s="622"/>
      <c r="E64" s="622"/>
      <c r="F64" s="622"/>
      <c r="G64" s="622"/>
      <c r="H64" s="623"/>
    </row>
    <row r="65" spans="1:8" ht="15">
      <c r="A65" s="83" t="s">
        <v>85</v>
      </c>
      <c r="B65" s="622" t="s">
        <v>119</v>
      </c>
      <c r="C65" s="622"/>
      <c r="D65" s="622"/>
      <c r="E65" s="622"/>
      <c r="F65" s="622"/>
      <c r="G65" s="622"/>
      <c r="H65" s="623"/>
    </row>
    <row r="66" spans="1:8" ht="9.75" customHeight="1">
      <c r="A66" s="96"/>
      <c r="B66" s="97"/>
      <c r="C66" s="98"/>
      <c r="D66" s="98"/>
      <c r="E66" s="98"/>
      <c r="F66" s="98"/>
      <c r="G66" s="98"/>
      <c r="H66" s="99"/>
    </row>
    <row r="67" spans="1:8" ht="15">
      <c r="A67" s="660" t="s">
        <v>120</v>
      </c>
      <c r="B67" s="597"/>
      <c r="C67" s="597"/>
      <c r="D67" s="597"/>
      <c r="E67" s="597"/>
      <c r="F67" s="597"/>
      <c r="G67" s="597"/>
      <c r="H67" s="621"/>
    </row>
    <row r="68" spans="1:8" ht="15">
      <c r="A68" s="661" t="s">
        <v>137</v>
      </c>
      <c r="B68" s="617"/>
      <c r="C68" s="617"/>
      <c r="D68" s="617"/>
      <c r="E68" s="617"/>
      <c r="F68" s="617"/>
      <c r="G68" s="617"/>
      <c r="H68" s="618"/>
    </row>
    <row r="69" spans="1:8" ht="9.75" customHeight="1">
      <c r="A69" s="96"/>
      <c r="B69" s="97"/>
      <c r="C69" s="98"/>
      <c r="D69" s="98"/>
      <c r="E69" s="98"/>
      <c r="F69" s="98"/>
      <c r="G69" s="98"/>
      <c r="H69" s="99"/>
    </row>
    <row r="70" spans="1:8" ht="15">
      <c r="A70" s="660" t="s">
        <v>121</v>
      </c>
      <c r="B70" s="597"/>
      <c r="C70" s="597"/>
      <c r="D70" s="597"/>
      <c r="E70" s="597"/>
      <c r="F70" s="597"/>
      <c r="G70" s="597"/>
      <c r="H70" s="621"/>
    </row>
    <row r="71" spans="1:8" ht="18.75" customHeight="1">
      <c r="A71" s="661" t="s">
        <v>352</v>
      </c>
      <c r="B71" s="617"/>
      <c r="C71" s="617"/>
      <c r="D71" s="617"/>
      <c r="E71" s="617"/>
      <c r="F71" s="617"/>
      <c r="G71" s="617"/>
      <c r="H71" s="618"/>
    </row>
    <row r="72" spans="1:8" ht="8.25" customHeight="1">
      <c r="A72" s="100"/>
      <c r="B72" s="324"/>
      <c r="C72" s="324"/>
      <c r="D72" s="324"/>
      <c r="E72" s="324"/>
      <c r="F72" s="324"/>
      <c r="G72" s="324"/>
      <c r="H72" s="325"/>
    </row>
    <row r="73" spans="1:8" ht="15">
      <c r="A73" s="660" t="s">
        <v>122</v>
      </c>
      <c r="B73" s="597"/>
      <c r="C73" s="597"/>
      <c r="D73" s="597"/>
      <c r="E73" s="597"/>
      <c r="F73" s="597"/>
      <c r="G73" s="597"/>
      <c r="H73" s="621"/>
    </row>
    <row r="74" spans="1:8" ht="58.5" customHeight="1">
      <c r="A74" s="662" t="s">
        <v>123</v>
      </c>
      <c r="B74" s="624"/>
      <c r="C74" s="624"/>
      <c r="D74" s="624"/>
      <c r="E74" s="624"/>
      <c r="F74" s="624"/>
      <c r="G74" s="624"/>
      <c r="H74" s="625"/>
    </row>
    <row r="75" spans="1:8" ht="9" customHeight="1">
      <c r="A75" s="96"/>
      <c r="B75" s="97"/>
      <c r="C75" s="98"/>
      <c r="D75" s="98"/>
      <c r="E75" s="98"/>
      <c r="F75" s="98"/>
      <c r="G75" s="98"/>
      <c r="H75" s="99"/>
    </row>
    <row r="76" spans="1:8" ht="30.75" customHeight="1">
      <c r="A76" s="660" t="s">
        <v>124</v>
      </c>
      <c r="B76" s="597"/>
      <c r="C76" s="597"/>
      <c r="D76" s="597"/>
      <c r="E76" s="597"/>
      <c r="F76" s="597"/>
      <c r="G76" s="597"/>
      <c r="H76" s="621"/>
    </row>
    <row r="77" spans="1:8" ht="15">
      <c r="A77" s="660" t="s">
        <v>40</v>
      </c>
      <c r="B77" s="597"/>
      <c r="C77" s="595" t="s">
        <v>1</v>
      </c>
      <c r="D77" s="595"/>
      <c r="E77" s="595"/>
      <c r="F77" s="595"/>
      <c r="G77" s="595"/>
      <c r="H77" s="596"/>
    </row>
    <row r="78" spans="1:8" ht="15">
      <c r="A78" s="660" t="s">
        <v>41</v>
      </c>
      <c r="B78" s="597"/>
      <c r="C78" s="595" t="s">
        <v>42</v>
      </c>
      <c r="D78" s="595"/>
      <c r="E78" s="595"/>
      <c r="F78" s="595"/>
      <c r="G78" s="595"/>
      <c r="H78" s="596"/>
    </row>
    <row r="79" spans="1:8" ht="15">
      <c r="A79" s="660" t="s">
        <v>43</v>
      </c>
      <c r="B79" s="597"/>
      <c r="C79" s="595" t="s">
        <v>3</v>
      </c>
      <c r="D79" s="595"/>
      <c r="E79" s="595"/>
      <c r="F79" s="595"/>
      <c r="G79" s="595"/>
      <c r="H79" s="596"/>
    </row>
    <row r="80" spans="1:8" ht="15">
      <c r="A80" s="663" t="s">
        <v>45</v>
      </c>
      <c r="B80" s="616"/>
      <c r="C80" s="617" t="s">
        <v>2</v>
      </c>
      <c r="D80" s="617"/>
      <c r="E80" s="617"/>
      <c r="F80" s="617"/>
      <c r="G80" s="617"/>
      <c r="H80" s="618"/>
    </row>
    <row r="81" spans="1:8" ht="6" customHeight="1" thickBot="1">
      <c r="A81" s="7"/>
      <c r="B81" s="8"/>
      <c r="C81" s="8"/>
      <c r="D81" s="8"/>
      <c r="E81" s="8"/>
      <c r="F81" s="8"/>
      <c r="G81" s="8"/>
      <c r="H81" s="9"/>
    </row>
    <row r="82" spans="1:8" ht="15">
      <c r="A82" s="664" t="s">
        <v>46</v>
      </c>
      <c r="B82" s="665"/>
      <c r="C82" s="666"/>
      <c r="D82" s="571"/>
      <c r="E82" s="667" t="s">
        <v>127</v>
      </c>
      <c r="F82" s="668"/>
      <c r="G82" s="668"/>
      <c r="H82" s="669"/>
    </row>
    <row r="83" spans="1:8" ht="15">
      <c r="A83" s="572"/>
      <c r="B83" s="670"/>
      <c r="C83" s="670"/>
      <c r="D83" s="573"/>
      <c r="E83" s="572"/>
      <c r="F83" s="670"/>
      <c r="G83" s="670"/>
      <c r="H83" s="573"/>
    </row>
    <row r="84" spans="1:8" ht="33.75" customHeight="1" thickBot="1">
      <c r="A84" s="574"/>
      <c r="B84" s="671"/>
      <c r="C84" s="671"/>
      <c r="D84" s="575"/>
      <c r="E84" s="574"/>
      <c r="F84" s="671"/>
      <c r="G84" s="671"/>
      <c r="H84" s="575"/>
    </row>
    <row r="85" spans="1:8" ht="15">
      <c r="A85" s="672" t="s">
        <v>48</v>
      </c>
      <c r="B85" s="673"/>
      <c r="C85" s="673"/>
      <c r="D85" s="674"/>
      <c r="E85" s="675" t="s">
        <v>48</v>
      </c>
      <c r="F85" s="676"/>
      <c r="G85" s="676"/>
      <c r="H85" s="677"/>
    </row>
    <row r="86" spans="1:8" ht="15">
      <c r="A86" s="678" t="s">
        <v>40</v>
      </c>
      <c r="B86" s="679"/>
      <c r="C86" s="680" t="s">
        <v>1</v>
      </c>
      <c r="D86" s="681"/>
      <c r="E86" s="83" t="s">
        <v>40</v>
      </c>
      <c r="F86" s="682" t="s">
        <v>337</v>
      </c>
      <c r="G86" s="682"/>
      <c r="H86" s="683"/>
    </row>
    <row r="87" spans="1:8" ht="29.25" customHeight="1">
      <c r="A87" s="678" t="s">
        <v>50</v>
      </c>
      <c r="B87" s="679"/>
      <c r="C87" s="682" t="s">
        <v>42</v>
      </c>
      <c r="D87" s="683"/>
      <c r="E87" s="83" t="s">
        <v>50</v>
      </c>
      <c r="F87" s="679" t="str">
        <f>C78</f>
        <v>JEFE DE RECURSOS FÍSICOS Y SERVICIOS GENERALES</v>
      </c>
      <c r="G87" s="679"/>
      <c r="H87" s="687"/>
    </row>
    <row r="88" spans="1:8" ht="15">
      <c r="A88" s="678" t="s">
        <v>52</v>
      </c>
      <c r="B88" s="679"/>
      <c r="C88" s="679" t="s">
        <v>44</v>
      </c>
      <c r="D88" s="687"/>
      <c r="E88" s="83" t="s">
        <v>52</v>
      </c>
      <c r="F88" s="679" t="str">
        <f>C79</f>
        <v>BIENES Y SERVICIOS </v>
      </c>
      <c r="G88" s="679"/>
      <c r="H88" s="687"/>
    </row>
    <row r="89" spans="1:8" ht="15.75" thickBot="1">
      <c r="A89" s="688" t="s">
        <v>53</v>
      </c>
      <c r="B89" s="689"/>
      <c r="C89" s="689" t="s">
        <v>2</v>
      </c>
      <c r="D89" s="690"/>
      <c r="E89" s="101" t="s">
        <v>53</v>
      </c>
      <c r="F89" s="691" t="s">
        <v>2</v>
      </c>
      <c r="G89" s="691"/>
      <c r="H89" s="692"/>
    </row>
    <row r="90" spans="1:8" ht="15.75" thickBot="1">
      <c r="A90" s="7"/>
      <c r="B90" s="8"/>
      <c r="C90" s="8"/>
      <c r="D90" s="8"/>
      <c r="E90" s="8"/>
      <c r="F90" s="8"/>
      <c r="G90" s="8"/>
      <c r="H90" s="9"/>
    </row>
    <row r="91" spans="1:8" ht="15.75" thickBot="1">
      <c r="A91" s="667" t="s">
        <v>47</v>
      </c>
      <c r="B91" s="668"/>
      <c r="C91" s="668"/>
      <c r="D91" s="668"/>
      <c r="E91" s="668"/>
      <c r="F91" s="668"/>
      <c r="G91" s="668"/>
      <c r="H91" s="669"/>
    </row>
    <row r="92" spans="1:8" ht="15">
      <c r="A92" s="570"/>
      <c r="B92" s="666"/>
      <c r="C92" s="666"/>
      <c r="D92" s="666"/>
      <c r="E92" s="666"/>
      <c r="F92" s="666"/>
      <c r="G92" s="666"/>
      <c r="H92" s="571"/>
    </row>
    <row r="93" spans="1:8" ht="55.5" customHeight="1" thickBot="1">
      <c r="A93" s="574"/>
      <c r="B93" s="671"/>
      <c r="C93" s="671"/>
      <c r="D93" s="671"/>
      <c r="E93" s="671"/>
      <c r="F93" s="671"/>
      <c r="G93" s="671"/>
      <c r="H93" s="575"/>
    </row>
    <row r="94" spans="1:8" ht="15">
      <c r="A94" s="675" t="s">
        <v>48</v>
      </c>
      <c r="B94" s="676"/>
      <c r="C94" s="676"/>
      <c r="D94" s="676"/>
      <c r="E94" s="676"/>
      <c r="F94" s="676"/>
      <c r="G94" s="676"/>
      <c r="H94" s="677"/>
    </row>
    <row r="95" spans="1:8" ht="15">
      <c r="A95" s="700" t="s">
        <v>40</v>
      </c>
      <c r="B95" s="701"/>
      <c r="C95" s="684" t="s">
        <v>49</v>
      </c>
      <c r="D95" s="685"/>
      <c r="E95" s="685"/>
      <c r="F95" s="685"/>
      <c r="G95" s="685"/>
      <c r="H95" s="686"/>
    </row>
    <row r="96" spans="1:8" ht="15">
      <c r="A96" s="693" t="s">
        <v>50</v>
      </c>
      <c r="B96" s="694"/>
      <c r="C96" s="684" t="s">
        <v>51</v>
      </c>
      <c r="D96" s="685"/>
      <c r="E96" s="685"/>
      <c r="F96" s="685"/>
      <c r="G96" s="685"/>
      <c r="H96" s="686"/>
    </row>
    <row r="97" spans="1:8" ht="15">
      <c r="A97" s="693" t="s">
        <v>52</v>
      </c>
      <c r="B97" s="694"/>
      <c r="C97" s="684" t="s">
        <v>44</v>
      </c>
      <c r="D97" s="685"/>
      <c r="E97" s="685"/>
      <c r="F97" s="685"/>
      <c r="G97" s="685"/>
      <c r="H97" s="686"/>
    </row>
    <row r="98" spans="1:8" ht="15.75" thickBot="1">
      <c r="A98" s="695" t="s">
        <v>53</v>
      </c>
      <c r="B98" s="696"/>
      <c r="C98" s="697" t="s">
        <v>2</v>
      </c>
      <c r="D98" s="698"/>
      <c r="E98" s="698"/>
      <c r="F98" s="698"/>
      <c r="G98" s="698"/>
      <c r="H98" s="699"/>
    </row>
    <row r="103" spans="2:4" ht="15">
      <c r="B103" s="187"/>
      <c r="C103" s="187"/>
      <c r="D103" s="187"/>
    </row>
  </sheetData>
  <sheetProtection/>
  <mergeCells count="107">
    <mergeCell ref="A97:B97"/>
    <mergeCell ref="C97:H97"/>
    <mergeCell ref="A98:B98"/>
    <mergeCell ref="C98:H98"/>
    <mergeCell ref="A88:B88"/>
    <mergeCell ref="C88:D88"/>
    <mergeCell ref="F88:H88"/>
    <mergeCell ref="A89:B89"/>
    <mergeCell ref="C89:D89"/>
    <mergeCell ref="F89:H89"/>
    <mergeCell ref="A86:B86"/>
    <mergeCell ref="C86:D86"/>
    <mergeCell ref="F86:H86"/>
    <mergeCell ref="A87:B87"/>
    <mergeCell ref="C87:D87"/>
    <mergeCell ref="F87:H87"/>
    <mergeCell ref="A70:H70"/>
    <mergeCell ref="A73:H73"/>
    <mergeCell ref="A79:B79"/>
    <mergeCell ref="C79:H79"/>
    <mergeCell ref="A80:B80"/>
    <mergeCell ref="C80:H80"/>
    <mergeCell ref="A78:B78"/>
    <mergeCell ref="C78:H78"/>
    <mergeCell ref="G50:H50"/>
    <mergeCell ref="A51:E51"/>
    <mergeCell ref="G51:H51"/>
    <mergeCell ref="A53:H53"/>
    <mergeCell ref="B54:H54"/>
    <mergeCell ref="B55:H55"/>
    <mergeCell ref="A50:E50"/>
    <mergeCell ref="A1:B3"/>
    <mergeCell ref="C1:G1"/>
    <mergeCell ref="C2:G2"/>
    <mergeCell ref="C3:G3"/>
    <mergeCell ref="A5:C5"/>
    <mergeCell ref="D5:F5"/>
    <mergeCell ref="A7:C7"/>
    <mergeCell ref="D7:H7"/>
    <mergeCell ref="A9:H9"/>
    <mergeCell ref="A10:H10"/>
    <mergeCell ref="B12:H12"/>
    <mergeCell ref="B13:D13"/>
    <mergeCell ref="B14:D14"/>
    <mergeCell ref="B15:D15"/>
    <mergeCell ref="A17:H17"/>
    <mergeCell ref="A19:H19"/>
    <mergeCell ref="A21:C21"/>
    <mergeCell ref="D21:F21"/>
    <mergeCell ref="G21:H21"/>
    <mergeCell ref="A22:C22"/>
    <mergeCell ref="D22:F22"/>
    <mergeCell ref="G22:H22"/>
    <mergeCell ref="A24:H24"/>
    <mergeCell ref="A28:H28"/>
    <mergeCell ref="A25:H25"/>
    <mergeCell ref="A27:E27"/>
    <mergeCell ref="B33:H33"/>
    <mergeCell ref="B34:H34"/>
    <mergeCell ref="B35:H35"/>
    <mergeCell ref="B29:H29"/>
    <mergeCell ref="B30:H30"/>
    <mergeCell ref="B31:H31"/>
    <mergeCell ref="B32:H32"/>
    <mergeCell ref="B36:H36"/>
    <mergeCell ref="B37:H37"/>
    <mergeCell ref="B39:H39"/>
    <mergeCell ref="B40:H40"/>
    <mergeCell ref="B42:H42"/>
    <mergeCell ref="B41:H41"/>
    <mergeCell ref="B43:H43"/>
    <mergeCell ref="A44:H44"/>
    <mergeCell ref="A45:E45"/>
    <mergeCell ref="A49:E49"/>
    <mergeCell ref="B47:D47"/>
    <mergeCell ref="B48:D48"/>
    <mergeCell ref="G49:H49"/>
    <mergeCell ref="B56:H56"/>
    <mergeCell ref="B57:H57"/>
    <mergeCell ref="B58:H58"/>
    <mergeCell ref="B59:H59"/>
    <mergeCell ref="B60:H60"/>
    <mergeCell ref="A62:H62"/>
    <mergeCell ref="B63:H63"/>
    <mergeCell ref="A71:H71"/>
    <mergeCell ref="A74:H74"/>
    <mergeCell ref="A76:H76"/>
    <mergeCell ref="A77:B77"/>
    <mergeCell ref="C77:H77"/>
    <mergeCell ref="B64:H64"/>
    <mergeCell ref="B65:H65"/>
    <mergeCell ref="A67:H67"/>
    <mergeCell ref="A68:H68"/>
    <mergeCell ref="A83:D84"/>
    <mergeCell ref="E83:H84"/>
    <mergeCell ref="A85:D85"/>
    <mergeCell ref="E85:H85"/>
    <mergeCell ref="A82:B82"/>
    <mergeCell ref="C82:D82"/>
    <mergeCell ref="E82:H82"/>
    <mergeCell ref="A91:H91"/>
    <mergeCell ref="A92:H93"/>
    <mergeCell ref="A94:H94"/>
    <mergeCell ref="A95:B95"/>
    <mergeCell ref="C95:H95"/>
    <mergeCell ref="A96:B96"/>
    <mergeCell ref="C96:H96"/>
  </mergeCells>
  <dataValidations count="4">
    <dataValidation type="decimal" allowBlank="1" showInputMessage="1" showErrorMessage="1" errorTitle="Error de Dato." error="Debe digitar un valor mayor que 0 y con un máximo de 15 caracteres numéricos." sqref="D47 G46:G49">
      <formula1>-0.1</formula1>
      <formula2>460000000000000</formula2>
    </dataValidation>
    <dataValidation type="whole" allowBlank="1" showInputMessage="1" showErrorMessage="1" errorTitle="Error de Dato." error="Debe digitar un numero  mayor que 0 de maximo 15 caracteres" sqref="F46:F49">
      <formula1>0</formula1>
      <formula2>999999999999999</formula2>
    </dataValidation>
    <dataValidation type="textLength" allowBlank="1" showInputMessage="1" showErrorMessage="1" errorTitle="Error de Dato." error="Debe digitar una longitud de texto maxima de 20 caracteres." sqref="E46:E49">
      <formula1>1</formula1>
      <formula2>20</formula2>
    </dataValidation>
    <dataValidation type="textLength" allowBlank="1" showInputMessage="1" showErrorMessage="1" errorTitle="Error de Dato." error="Debe digitar una longitud de texto maxima de 50 caracteres." sqref="B46:B47">
      <formula1>1</formula1>
      <formula2>50</formula2>
    </dataValidation>
  </dataValidations>
  <printOptions/>
  <pageMargins left="0.7" right="0.7" top="0.75" bottom="0.75" header="0.3" footer="0.3"/>
  <pageSetup fitToHeight="2" fitToWidth="1" orientation="portrait" paperSize="9" scale="7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111"/>
  <sheetViews>
    <sheetView zoomScalePageLayoutView="0" workbookViewId="0" topLeftCell="A46">
      <selection activeCell="A84" sqref="A84:H84"/>
    </sheetView>
  </sheetViews>
  <sheetFormatPr defaultColWidth="11.421875" defaultRowHeight="15"/>
  <cols>
    <col min="1" max="1" width="3.57421875" style="4" customWidth="1"/>
    <col min="2" max="2" width="16.57421875" style="4" customWidth="1"/>
    <col min="3" max="3" width="13.140625" style="4" customWidth="1"/>
    <col min="4" max="4" width="19.85156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9" width="8.8515625" style="4" customWidth="1"/>
    <col min="20"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30" customHeight="1" thickBot="1">
      <c r="A3" s="574"/>
      <c r="B3" s="575"/>
      <c r="C3" s="605" t="s">
        <v>10</v>
      </c>
      <c r="D3" s="606"/>
      <c r="E3" s="606"/>
      <c r="F3" s="606"/>
      <c r="G3" s="607"/>
      <c r="H3" s="65" t="s">
        <v>70</v>
      </c>
    </row>
    <row r="4" ht="12.75" customHeight="1" thickBot="1"/>
    <row r="5" spans="1:8" ht="16.5" thickBot="1">
      <c r="A5" s="582" t="s">
        <v>11</v>
      </c>
      <c r="B5" s="583"/>
      <c r="C5" s="583"/>
      <c r="D5" s="584">
        <v>41954</v>
      </c>
      <c r="E5" s="584"/>
      <c r="F5" s="584"/>
      <c r="G5" s="10" t="s">
        <v>12</v>
      </c>
      <c r="H5" s="11" t="e">
        <f>#REF!</f>
        <v>#REF!</v>
      </c>
    </row>
    <row r="6" spans="1:8" ht="11.25" customHeight="1">
      <c r="A6" s="66"/>
      <c r="B6" s="67"/>
      <c r="C6" s="67"/>
      <c r="D6" s="8"/>
      <c r="E6" s="8"/>
      <c r="F6" s="8"/>
      <c r="G6" s="8"/>
      <c r="H6" s="9"/>
    </row>
    <row r="7" spans="1:8" ht="15.75">
      <c r="A7" s="585" t="s">
        <v>13</v>
      </c>
      <c r="B7" s="586"/>
      <c r="C7" s="586"/>
      <c r="D7" s="587" t="s">
        <v>14</v>
      </c>
      <c r="E7" s="587"/>
      <c r="F7" s="587"/>
      <c r="G7" s="587"/>
      <c r="H7" s="588"/>
    </row>
    <row r="8" spans="1:8" ht="15">
      <c r="A8" s="926" t="s">
        <v>516</v>
      </c>
      <c r="B8" s="927"/>
      <c r="C8" s="927"/>
      <c r="D8" s="927"/>
      <c r="E8" s="927"/>
      <c r="F8" s="927"/>
      <c r="G8" s="927"/>
      <c r="H8" s="928"/>
    </row>
    <row r="9" spans="1:8" ht="15.75">
      <c r="A9" s="589" t="s">
        <v>71</v>
      </c>
      <c r="B9" s="590"/>
      <c r="C9" s="590"/>
      <c r="D9" s="590"/>
      <c r="E9" s="590"/>
      <c r="F9" s="590"/>
      <c r="G9" s="590"/>
      <c r="H9" s="591"/>
    </row>
    <row r="10" spans="1:8" ht="27" customHeight="1">
      <c r="A10" s="662" t="s">
        <v>517</v>
      </c>
      <c r="B10" s="624"/>
      <c r="C10" s="624"/>
      <c r="D10" s="624"/>
      <c r="E10" s="624"/>
      <c r="F10" s="624"/>
      <c r="G10" s="624"/>
      <c r="H10" s="625"/>
    </row>
    <row r="11" spans="1:8" ht="7.5" customHeight="1">
      <c r="A11" s="7"/>
      <c r="B11" s="8"/>
      <c r="C11" s="8"/>
      <c r="D11" s="8"/>
      <c r="E11" s="8"/>
      <c r="F11" s="8"/>
      <c r="G11" s="8"/>
      <c r="H11" s="9"/>
    </row>
    <row r="12" spans="1:8" ht="15">
      <c r="A12" s="7"/>
      <c r="B12" s="595" t="s">
        <v>486</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6.25" customHeight="1">
      <c r="A17" s="610" t="s">
        <v>72</v>
      </c>
      <c r="B17" s="611"/>
      <c r="C17" s="611"/>
      <c r="D17" s="611"/>
      <c r="E17" s="611"/>
      <c r="F17" s="611"/>
      <c r="G17" s="611"/>
      <c r="H17" s="612"/>
    </row>
    <row r="18" spans="1:8" ht="9.75" customHeight="1">
      <c r="A18" s="7"/>
      <c r="B18" s="15"/>
      <c r="C18" s="8"/>
      <c r="D18" s="8"/>
      <c r="E18" s="8"/>
      <c r="F18" s="8"/>
      <c r="G18" s="8"/>
      <c r="H18" s="9"/>
    </row>
    <row r="19" spans="1:8" ht="15">
      <c r="A19" s="601" t="s">
        <v>73</v>
      </c>
      <c r="B19" s="595"/>
      <c r="C19" s="595"/>
      <c r="D19" s="595"/>
      <c r="E19" s="595"/>
      <c r="F19" s="595"/>
      <c r="G19" s="595"/>
      <c r="H19" s="596"/>
    </row>
    <row r="20" spans="1:8" ht="7.5" customHeight="1" thickBot="1">
      <c r="A20" s="7"/>
      <c r="B20" s="16"/>
      <c r="C20" s="16"/>
      <c r="D20" s="16"/>
      <c r="E20" s="16"/>
      <c r="F20" s="16"/>
      <c r="G20" s="16"/>
      <c r="H20" s="17"/>
    </row>
    <row r="21" spans="1:8" ht="15.75" thickBot="1">
      <c r="A21" s="942" t="s">
        <v>74</v>
      </c>
      <c r="B21" s="943"/>
      <c r="C21" s="944"/>
      <c r="D21" s="942" t="s">
        <v>75</v>
      </c>
      <c r="E21" s="943"/>
      <c r="F21" s="944"/>
      <c r="G21" s="942" t="s">
        <v>25</v>
      </c>
      <c r="H21" s="944"/>
    </row>
    <row r="22" spans="1:8" ht="16.5" thickBot="1">
      <c r="A22" s="605">
        <v>210504</v>
      </c>
      <c r="B22" s="606"/>
      <c r="C22" s="607"/>
      <c r="D22" s="579" t="s">
        <v>515</v>
      </c>
      <c r="E22" s="580"/>
      <c r="F22" s="581"/>
      <c r="G22" s="608">
        <f>H65</f>
        <v>61226657.85</v>
      </c>
      <c r="H22" s="609"/>
    </row>
    <row r="23" spans="1:8" ht="7.5" customHeight="1">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41.25" customHeight="1">
      <c r="A28" s="843" t="s">
        <v>487</v>
      </c>
      <c r="B28" s="595"/>
      <c r="C28" s="595"/>
      <c r="D28" s="595"/>
      <c r="E28" s="595"/>
      <c r="F28" s="595"/>
      <c r="G28" s="595"/>
      <c r="H28" s="596"/>
    </row>
    <row r="29" spans="1:8" ht="27.75" customHeight="1">
      <c r="A29" s="68" t="s">
        <v>81</v>
      </c>
      <c r="B29" s="680" t="s">
        <v>526</v>
      </c>
      <c r="C29" s="624"/>
      <c r="D29" s="624"/>
      <c r="E29" s="624"/>
      <c r="F29" s="624"/>
      <c r="G29" s="624"/>
      <c r="H29" s="625"/>
    </row>
    <row r="30" spans="1:8" ht="15">
      <c r="A30" s="68" t="s">
        <v>82</v>
      </c>
      <c r="B30" s="679" t="s">
        <v>83</v>
      </c>
      <c r="C30" s="679"/>
      <c r="D30" s="679"/>
      <c r="E30" s="679"/>
      <c r="F30" s="679"/>
      <c r="G30" s="679"/>
      <c r="H30" s="687"/>
    </row>
    <row r="31" spans="1:8" ht="27.75" customHeight="1">
      <c r="A31" s="68"/>
      <c r="B31" s="637" t="s">
        <v>522</v>
      </c>
      <c r="C31" s="637"/>
      <c r="D31" s="637"/>
      <c r="E31" s="637"/>
      <c r="F31" s="637"/>
      <c r="G31" s="637"/>
      <c r="H31" s="788"/>
    </row>
    <row r="32" spans="1:8" ht="15">
      <c r="A32" s="68" t="s">
        <v>85</v>
      </c>
      <c r="B32" s="679" t="s">
        <v>520</v>
      </c>
      <c r="C32" s="679"/>
      <c r="D32" s="679"/>
      <c r="E32" s="679"/>
      <c r="F32" s="679"/>
      <c r="G32" s="679"/>
      <c r="H32" s="687"/>
    </row>
    <row r="33" spans="1:8" ht="52.5" customHeight="1">
      <c r="A33" s="68"/>
      <c r="B33" s="637" t="s">
        <v>521</v>
      </c>
      <c r="C33" s="637"/>
      <c r="D33" s="637"/>
      <c r="E33" s="637"/>
      <c r="F33" s="637"/>
      <c r="G33" s="637"/>
      <c r="H33" s="788"/>
    </row>
    <row r="34" spans="1:8" ht="15">
      <c r="A34" s="68" t="s">
        <v>88</v>
      </c>
      <c r="B34" s="679" t="s">
        <v>89</v>
      </c>
      <c r="C34" s="679"/>
      <c r="D34" s="679"/>
      <c r="E34" s="679"/>
      <c r="F34" s="679"/>
      <c r="G34" s="679"/>
      <c r="H34" s="687"/>
    </row>
    <row r="35" spans="1:8" ht="95.25" customHeight="1">
      <c r="A35" s="68"/>
      <c r="B35" s="637" t="s">
        <v>518</v>
      </c>
      <c r="C35" s="637"/>
      <c r="D35" s="637"/>
      <c r="E35" s="637"/>
      <c r="F35" s="637"/>
      <c r="G35" s="637"/>
      <c r="H35" s="788"/>
    </row>
    <row r="36" spans="1:8" ht="51.75" customHeight="1">
      <c r="A36" s="68" t="s">
        <v>91</v>
      </c>
      <c r="B36" s="682" t="s">
        <v>519</v>
      </c>
      <c r="C36" s="682"/>
      <c r="D36" s="682"/>
      <c r="E36" s="682"/>
      <c r="F36" s="682"/>
      <c r="G36" s="682"/>
      <c r="H36" s="683"/>
    </row>
    <row r="37" spans="1:8" ht="9" customHeight="1">
      <c r="A37" s="846"/>
      <c r="B37" s="847"/>
      <c r="C37" s="847"/>
      <c r="D37" s="847"/>
      <c r="E37" s="847"/>
      <c r="F37" s="847"/>
      <c r="G37" s="847"/>
      <c r="H37" s="848"/>
    </row>
    <row r="38" spans="1:8" ht="18" customHeight="1">
      <c r="A38" s="589" t="s">
        <v>93</v>
      </c>
      <c r="B38" s="590"/>
      <c r="C38" s="590"/>
      <c r="D38" s="590"/>
      <c r="E38" s="590"/>
      <c r="F38" s="8"/>
      <c r="G38" s="8"/>
      <c r="H38" s="9"/>
    </row>
    <row r="39" spans="1:8" ht="7.5" customHeight="1" thickBot="1">
      <c r="A39" s="24"/>
      <c r="B39" s="328"/>
      <c r="C39" s="328"/>
      <c r="D39" s="328"/>
      <c r="E39" s="328"/>
      <c r="F39" s="328"/>
      <c r="G39" s="328"/>
      <c r="H39" s="329"/>
    </row>
    <row r="40" spans="1:8" ht="26.25" customHeight="1" thickBot="1">
      <c r="A40" s="30" t="s">
        <v>0</v>
      </c>
      <c r="B40" s="942" t="s">
        <v>94</v>
      </c>
      <c r="C40" s="943"/>
      <c r="D40" s="944"/>
      <c r="E40" s="333" t="s">
        <v>32</v>
      </c>
      <c r="F40" s="333" t="s">
        <v>33</v>
      </c>
      <c r="G40" s="333" t="s">
        <v>34</v>
      </c>
      <c r="H40" s="334" t="s">
        <v>35</v>
      </c>
    </row>
    <row r="41" spans="1:8" ht="15" customHeight="1">
      <c r="A41" s="349">
        <v>1</v>
      </c>
      <c r="B41" s="632" t="s">
        <v>535</v>
      </c>
      <c r="C41" s="633" t="s">
        <v>488</v>
      </c>
      <c r="D41" s="792" t="s">
        <v>488</v>
      </c>
      <c r="E41" s="350" t="s">
        <v>489</v>
      </c>
      <c r="F41" s="350">
        <v>60000</v>
      </c>
      <c r="G41" s="351">
        <v>35</v>
      </c>
      <c r="H41" s="352">
        <f>F41*G41</f>
        <v>2100000</v>
      </c>
    </row>
    <row r="42" spans="1:8" ht="15" customHeight="1">
      <c r="A42" s="353">
        <v>2</v>
      </c>
      <c r="B42" s="662" t="s">
        <v>490</v>
      </c>
      <c r="C42" s="624" t="s">
        <v>490</v>
      </c>
      <c r="D42" s="625" t="s">
        <v>490</v>
      </c>
      <c r="E42" s="347" t="s">
        <v>489</v>
      </c>
      <c r="F42" s="347">
        <v>15000</v>
      </c>
      <c r="G42" s="348">
        <v>120</v>
      </c>
      <c r="H42" s="354">
        <f aca="true" t="shared" si="0" ref="H42:H55">F42*G42</f>
        <v>1800000</v>
      </c>
    </row>
    <row r="43" spans="1:8" ht="15" customHeight="1">
      <c r="A43" s="353">
        <v>3</v>
      </c>
      <c r="B43" s="662" t="s">
        <v>491</v>
      </c>
      <c r="C43" s="624" t="s">
        <v>491</v>
      </c>
      <c r="D43" s="625" t="s">
        <v>491</v>
      </c>
      <c r="E43" s="347" t="s">
        <v>489</v>
      </c>
      <c r="F43" s="347">
        <v>10000</v>
      </c>
      <c r="G43" s="348">
        <v>300</v>
      </c>
      <c r="H43" s="354">
        <f t="shared" si="0"/>
        <v>3000000</v>
      </c>
    </row>
    <row r="44" spans="1:8" ht="15.75" customHeight="1">
      <c r="A44" s="353">
        <v>4</v>
      </c>
      <c r="B44" s="662" t="s">
        <v>492</v>
      </c>
      <c r="C44" s="624" t="s">
        <v>492</v>
      </c>
      <c r="D44" s="625" t="s">
        <v>492</v>
      </c>
      <c r="E44" s="347" t="s">
        <v>493</v>
      </c>
      <c r="F44" s="347">
        <v>623000</v>
      </c>
      <c r="G44" s="348">
        <f>5*3.3*0.25*0.15</f>
        <v>0.61875</v>
      </c>
      <c r="H44" s="354">
        <f t="shared" si="0"/>
        <v>385481.25</v>
      </c>
    </row>
    <row r="45" spans="1:8" ht="15.75" customHeight="1">
      <c r="A45" s="353">
        <v>5</v>
      </c>
      <c r="B45" s="662" t="s">
        <v>494</v>
      </c>
      <c r="C45" s="624" t="s">
        <v>494</v>
      </c>
      <c r="D45" s="625" t="s">
        <v>494</v>
      </c>
      <c r="E45" s="347" t="s">
        <v>463</v>
      </c>
      <c r="F45" s="347">
        <v>15000</v>
      </c>
      <c r="G45" s="348">
        <v>24</v>
      </c>
      <c r="H45" s="354">
        <f t="shared" si="0"/>
        <v>360000</v>
      </c>
    </row>
    <row r="46" spans="1:8" ht="15">
      <c r="A46" s="353">
        <v>6</v>
      </c>
      <c r="B46" s="662" t="s">
        <v>495</v>
      </c>
      <c r="C46" s="624" t="s">
        <v>495</v>
      </c>
      <c r="D46" s="625" t="s">
        <v>495</v>
      </c>
      <c r="E46" s="347" t="s">
        <v>496</v>
      </c>
      <c r="F46" s="347">
        <v>18000</v>
      </c>
      <c r="G46" s="348">
        <v>85</v>
      </c>
      <c r="H46" s="354">
        <f t="shared" si="0"/>
        <v>1530000</v>
      </c>
    </row>
    <row r="47" spans="1:8" ht="54.75" customHeight="1">
      <c r="A47" s="353">
        <v>7</v>
      </c>
      <c r="B47" s="662" t="s">
        <v>497</v>
      </c>
      <c r="C47" s="624" t="s">
        <v>497</v>
      </c>
      <c r="D47" s="625" t="s">
        <v>497</v>
      </c>
      <c r="E47" s="347" t="s">
        <v>463</v>
      </c>
      <c r="F47" s="347">
        <v>3800000</v>
      </c>
      <c r="G47" s="348">
        <v>3</v>
      </c>
      <c r="H47" s="354">
        <f t="shared" si="0"/>
        <v>11400000</v>
      </c>
    </row>
    <row r="48" spans="1:8" ht="15" customHeight="1">
      <c r="A48" s="353">
        <v>8</v>
      </c>
      <c r="B48" s="662" t="s">
        <v>498</v>
      </c>
      <c r="C48" s="624" t="s">
        <v>498</v>
      </c>
      <c r="D48" s="625" t="s">
        <v>498</v>
      </c>
      <c r="E48" s="347" t="s">
        <v>489</v>
      </c>
      <c r="F48" s="347">
        <v>13000</v>
      </c>
      <c r="G48" s="348">
        <v>65</v>
      </c>
      <c r="H48" s="354">
        <f t="shared" si="0"/>
        <v>845000</v>
      </c>
    </row>
    <row r="49" spans="1:8" ht="15">
      <c r="A49" s="353">
        <v>9</v>
      </c>
      <c r="B49" s="662" t="s">
        <v>499</v>
      </c>
      <c r="C49" s="624" t="s">
        <v>499</v>
      </c>
      <c r="D49" s="625" t="s">
        <v>499</v>
      </c>
      <c r="E49" s="347" t="s">
        <v>489</v>
      </c>
      <c r="F49" s="347">
        <v>85000</v>
      </c>
      <c r="G49" s="348">
        <v>57</v>
      </c>
      <c r="H49" s="354">
        <f t="shared" si="0"/>
        <v>4845000</v>
      </c>
    </row>
    <row r="50" spans="1:8" ht="30.75" customHeight="1">
      <c r="A50" s="353">
        <v>10</v>
      </c>
      <c r="B50" s="662" t="s">
        <v>500</v>
      </c>
      <c r="C50" s="624" t="s">
        <v>500</v>
      </c>
      <c r="D50" s="625" t="s">
        <v>500</v>
      </c>
      <c r="E50" s="347" t="s">
        <v>489</v>
      </c>
      <c r="F50" s="347">
        <v>7000</v>
      </c>
      <c r="G50" s="348">
        <v>110</v>
      </c>
      <c r="H50" s="354">
        <f t="shared" si="0"/>
        <v>770000</v>
      </c>
    </row>
    <row r="51" spans="1:8" ht="27" customHeight="1">
      <c r="A51" s="353">
        <v>11</v>
      </c>
      <c r="B51" s="662" t="s">
        <v>501</v>
      </c>
      <c r="C51" s="624" t="s">
        <v>501</v>
      </c>
      <c r="D51" s="625" t="s">
        <v>501</v>
      </c>
      <c r="E51" s="347" t="s">
        <v>502</v>
      </c>
      <c r="F51" s="347">
        <v>300000</v>
      </c>
      <c r="G51" s="348">
        <v>4</v>
      </c>
      <c r="H51" s="354">
        <f t="shared" si="0"/>
        <v>1200000</v>
      </c>
    </row>
    <row r="52" spans="1:8" ht="15">
      <c r="A52" s="353">
        <v>12</v>
      </c>
      <c r="B52" s="662" t="s">
        <v>503</v>
      </c>
      <c r="C52" s="624" t="s">
        <v>503</v>
      </c>
      <c r="D52" s="625" t="s">
        <v>503</v>
      </c>
      <c r="E52" s="347" t="s">
        <v>504</v>
      </c>
      <c r="F52" s="347">
        <v>3220</v>
      </c>
      <c r="G52" s="348">
        <v>640</v>
      </c>
      <c r="H52" s="354">
        <f t="shared" si="0"/>
        <v>2060800</v>
      </c>
    </row>
    <row r="53" spans="1:8" ht="30.75" customHeight="1" thickBot="1">
      <c r="A53" s="355">
        <v>13</v>
      </c>
      <c r="B53" s="634" t="s">
        <v>505</v>
      </c>
      <c r="C53" s="635" t="s">
        <v>505</v>
      </c>
      <c r="D53" s="884" t="s">
        <v>505</v>
      </c>
      <c r="E53" s="356" t="s">
        <v>388</v>
      </c>
      <c r="F53" s="356">
        <v>9000</v>
      </c>
      <c r="G53" s="357">
        <v>85</v>
      </c>
      <c r="H53" s="358">
        <f t="shared" si="0"/>
        <v>765000</v>
      </c>
    </row>
    <row r="54" spans="1:8" ht="65.25" customHeight="1">
      <c r="A54" s="349">
        <v>14</v>
      </c>
      <c r="B54" s="632" t="s">
        <v>506</v>
      </c>
      <c r="C54" s="633" t="s">
        <v>506</v>
      </c>
      <c r="D54" s="792" t="s">
        <v>506</v>
      </c>
      <c r="E54" s="350" t="s">
        <v>463</v>
      </c>
      <c r="F54" s="350">
        <v>2300000</v>
      </c>
      <c r="G54" s="351">
        <v>1</v>
      </c>
      <c r="H54" s="352">
        <f t="shared" si="0"/>
        <v>2300000</v>
      </c>
    </row>
    <row r="55" spans="1:8" ht="15" customHeight="1">
      <c r="A55" s="353">
        <v>15</v>
      </c>
      <c r="B55" s="662" t="s">
        <v>507</v>
      </c>
      <c r="C55" s="624" t="s">
        <v>507</v>
      </c>
      <c r="D55" s="625" t="s">
        <v>507</v>
      </c>
      <c r="E55" s="347" t="s">
        <v>463</v>
      </c>
      <c r="F55" s="347">
        <v>150000</v>
      </c>
      <c r="G55" s="348">
        <v>15</v>
      </c>
      <c r="H55" s="354">
        <f t="shared" si="0"/>
        <v>2250000</v>
      </c>
    </row>
    <row r="56" spans="1:8" ht="15.75" customHeight="1">
      <c r="A56" s="353">
        <v>16</v>
      </c>
      <c r="B56" s="662" t="s">
        <v>508</v>
      </c>
      <c r="C56" s="624" t="s">
        <v>508</v>
      </c>
      <c r="D56" s="625" t="s">
        <v>508</v>
      </c>
      <c r="E56" s="347" t="s">
        <v>493</v>
      </c>
      <c r="F56" s="347">
        <v>259306</v>
      </c>
      <c r="G56" s="348">
        <v>1.6</v>
      </c>
      <c r="H56" s="354">
        <f>+G56*F56</f>
        <v>414889.60000000003</v>
      </c>
    </row>
    <row r="57" spans="1:8" ht="15.75" customHeight="1">
      <c r="A57" s="353">
        <v>17</v>
      </c>
      <c r="B57" s="662" t="s">
        <v>509</v>
      </c>
      <c r="C57" s="624" t="s">
        <v>509</v>
      </c>
      <c r="D57" s="625" t="s">
        <v>509</v>
      </c>
      <c r="E57" s="347" t="s">
        <v>493</v>
      </c>
      <c r="F57" s="347">
        <v>587000</v>
      </c>
      <c r="G57" s="348">
        <v>1.6</v>
      </c>
      <c r="H57" s="354">
        <f>+G57*F57</f>
        <v>939200</v>
      </c>
    </row>
    <row r="58" spans="1:8" ht="15">
      <c r="A58" s="353">
        <v>18</v>
      </c>
      <c r="B58" s="662" t="s">
        <v>510</v>
      </c>
      <c r="C58" s="624" t="s">
        <v>510</v>
      </c>
      <c r="D58" s="625" t="s">
        <v>510</v>
      </c>
      <c r="E58" s="347" t="s">
        <v>388</v>
      </c>
      <c r="F58" s="347">
        <v>27000</v>
      </c>
      <c r="G58" s="348">
        <v>12</v>
      </c>
      <c r="H58" s="354">
        <f>+G58*F58</f>
        <v>324000</v>
      </c>
    </row>
    <row r="59" spans="1:8" ht="42" customHeight="1" thickBot="1">
      <c r="A59" s="355">
        <v>19</v>
      </c>
      <c r="B59" s="634" t="s">
        <v>528</v>
      </c>
      <c r="C59" s="635" t="s">
        <v>511</v>
      </c>
      <c r="D59" s="884" t="s">
        <v>511</v>
      </c>
      <c r="E59" s="356" t="s">
        <v>512</v>
      </c>
      <c r="F59" s="356">
        <v>14000</v>
      </c>
      <c r="G59" s="357">
        <v>680</v>
      </c>
      <c r="H59" s="358">
        <f>+G59*F59</f>
        <v>9520000</v>
      </c>
    </row>
    <row r="60" spans="1:8" ht="15.75">
      <c r="A60" s="939" t="s">
        <v>529</v>
      </c>
      <c r="B60" s="940"/>
      <c r="C60" s="940"/>
      <c r="D60" s="941"/>
      <c r="E60" s="335"/>
      <c r="F60" s="336"/>
      <c r="G60" s="337"/>
      <c r="H60" s="338">
        <f>SUM(H41:H59)</f>
        <v>46809370.85</v>
      </c>
    </row>
    <row r="61" spans="1:8" ht="15.75">
      <c r="A61" s="933" t="s">
        <v>530</v>
      </c>
      <c r="B61" s="934"/>
      <c r="C61" s="934"/>
      <c r="D61" s="935"/>
      <c r="E61" s="339">
        <v>0.15</v>
      </c>
      <c r="F61" s="340"/>
      <c r="G61" s="341"/>
      <c r="H61" s="342">
        <f>ROUND(H60*15%,0)</f>
        <v>7021406</v>
      </c>
    </row>
    <row r="62" spans="1:8" ht="15.75">
      <c r="A62" s="933" t="s">
        <v>531</v>
      </c>
      <c r="B62" s="934"/>
      <c r="C62" s="934"/>
      <c r="D62" s="935"/>
      <c r="E62" s="339">
        <v>0.1</v>
      </c>
      <c r="F62" s="340"/>
      <c r="G62" s="341"/>
      <c r="H62" s="342">
        <f>ROUND(H60*10%,0)</f>
        <v>4680937</v>
      </c>
    </row>
    <row r="63" spans="1:8" ht="15.75">
      <c r="A63" s="933" t="s">
        <v>532</v>
      </c>
      <c r="B63" s="934"/>
      <c r="C63" s="934"/>
      <c r="D63" s="935"/>
      <c r="E63" s="339">
        <v>0.05</v>
      </c>
      <c r="F63" s="340"/>
      <c r="G63" s="341"/>
      <c r="H63" s="342">
        <f>ROUND(H60*5%,0)</f>
        <v>2340469</v>
      </c>
    </row>
    <row r="64" spans="1:8" ht="15.75">
      <c r="A64" s="933" t="s">
        <v>533</v>
      </c>
      <c r="B64" s="934"/>
      <c r="C64" s="934"/>
      <c r="D64" s="935"/>
      <c r="E64" s="339">
        <v>0.16</v>
      </c>
      <c r="F64" s="340"/>
      <c r="G64" s="341"/>
      <c r="H64" s="342">
        <f>ROUND(H63*16%,0)</f>
        <v>374475</v>
      </c>
    </row>
    <row r="65" spans="1:8" ht="16.5" thickBot="1">
      <c r="A65" s="936" t="s">
        <v>534</v>
      </c>
      <c r="B65" s="937"/>
      <c r="C65" s="937"/>
      <c r="D65" s="938"/>
      <c r="E65" s="343"/>
      <c r="F65" s="344"/>
      <c r="G65" s="345"/>
      <c r="H65" s="346">
        <f>SUM(H60:H64)</f>
        <v>61226657.85</v>
      </c>
    </row>
    <row r="66" spans="1:8" ht="12" customHeight="1">
      <c r="A66" s="330"/>
      <c r="B66" s="328"/>
      <c r="C66" s="328"/>
      <c r="D66" s="328"/>
      <c r="E66" s="328"/>
      <c r="F66" s="328"/>
      <c r="G66" s="328"/>
      <c r="H66" s="329"/>
    </row>
    <row r="67" spans="1:8" ht="15.75" thickBot="1">
      <c r="A67" s="660" t="s">
        <v>99</v>
      </c>
      <c r="B67" s="597"/>
      <c r="C67" s="597"/>
      <c r="D67" s="597"/>
      <c r="E67" s="597"/>
      <c r="F67" s="597"/>
      <c r="G67" s="597"/>
      <c r="H67" s="621"/>
    </row>
    <row r="68" spans="1:8" ht="26.25" customHeight="1">
      <c r="A68" s="93" t="s">
        <v>81</v>
      </c>
      <c r="B68" s="654" t="s">
        <v>100</v>
      </c>
      <c r="C68" s="655"/>
      <c r="D68" s="655"/>
      <c r="E68" s="655"/>
      <c r="F68" s="655"/>
      <c r="G68" s="655"/>
      <c r="H68" s="656"/>
    </row>
    <row r="69" spans="1:8" ht="15">
      <c r="A69" s="94" t="s">
        <v>82</v>
      </c>
      <c r="B69" s="657" t="s">
        <v>101</v>
      </c>
      <c r="C69" s="658"/>
      <c r="D69" s="658"/>
      <c r="E69" s="658"/>
      <c r="F69" s="658"/>
      <c r="G69" s="658"/>
      <c r="H69" s="659"/>
    </row>
    <row r="70" spans="1:8" ht="23.25" customHeight="1">
      <c r="A70" s="94">
        <v>3</v>
      </c>
      <c r="B70" s="657" t="s">
        <v>422</v>
      </c>
      <c r="C70" s="658"/>
      <c r="D70" s="658"/>
      <c r="E70" s="658"/>
      <c r="F70" s="658"/>
      <c r="G70" s="658"/>
      <c r="H70" s="659"/>
    </row>
    <row r="71" spans="1:8" ht="15">
      <c r="A71" s="94">
        <v>4</v>
      </c>
      <c r="B71" s="657" t="s">
        <v>523</v>
      </c>
      <c r="C71" s="658"/>
      <c r="D71" s="658"/>
      <c r="E71" s="658"/>
      <c r="F71" s="658"/>
      <c r="G71" s="658"/>
      <c r="H71" s="659"/>
    </row>
    <row r="72" spans="1:8" ht="15">
      <c r="A72" s="94">
        <v>5</v>
      </c>
      <c r="B72" s="657" t="s">
        <v>350</v>
      </c>
      <c r="C72" s="658"/>
      <c r="D72" s="658"/>
      <c r="E72" s="658"/>
      <c r="F72" s="658"/>
      <c r="G72" s="658"/>
      <c r="H72" s="659"/>
    </row>
    <row r="73" spans="1:8" ht="26.25" customHeight="1" thickBot="1">
      <c r="A73" s="159">
        <v>7</v>
      </c>
      <c r="B73" s="803" t="s">
        <v>524</v>
      </c>
      <c r="C73" s="804"/>
      <c r="D73" s="804"/>
      <c r="E73" s="804"/>
      <c r="F73" s="804"/>
      <c r="G73" s="804"/>
      <c r="H73" s="805"/>
    </row>
    <row r="74" spans="1:8" ht="15">
      <c r="A74" s="96"/>
      <c r="B74" s="97"/>
      <c r="C74" s="98"/>
      <c r="D74" s="98"/>
      <c r="E74" s="98"/>
      <c r="F74" s="98"/>
      <c r="G74" s="98"/>
      <c r="H74" s="99"/>
    </row>
    <row r="75" spans="1:8" ht="15.75">
      <c r="A75" s="589" t="s">
        <v>116</v>
      </c>
      <c r="B75" s="590"/>
      <c r="C75" s="590"/>
      <c r="D75" s="590"/>
      <c r="E75" s="590"/>
      <c r="F75" s="590"/>
      <c r="G75" s="590"/>
      <c r="H75" s="591"/>
    </row>
    <row r="76" spans="1:8" ht="15">
      <c r="A76" s="81" t="s">
        <v>81</v>
      </c>
      <c r="B76" s="617" t="s">
        <v>117</v>
      </c>
      <c r="C76" s="617"/>
      <c r="D76" s="617"/>
      <c r="E76" s="617"/>
      <c r="F76" s="617"/>
      <c r="G76" s="617"/>
      <c r="H76" s="618"/>
    </row>
    <row r="77" spans="1:8" ht="15">
      <c r="A77" s="83" t="s">
        <v>82</v>
      </c>
      <c r="B77" s="622" t="s">
        <v>118</v>
      </c>
      <c r="C77" s="622"/>
      <c r="D77" s="622"/>
      <c r="E77" s="622"/>
      <c r="F77" s="622"/>
      <c r="G77" s="622"/>
      <c r="H77" s="623"/>
    </row>
    <row r="78" spans="1:8" ht="15">
      <c r="A78" s="83" t="s">
        <v>85</v>
      </c>
      <c r="B78" s="622" t="s">
        <v>119</v>
      </c>
      <c r="C78" s="622"/>
      <c r="D78" s="622"/>
      <c r="E78" s="622"/>
      <c r="F78" s="622"/>
      <c r="G78" s="622"/>
      <c r="H78" s="623"/>
    </row>
    <row r="79" spans="1:8" ht="17.25" customHeight="1">
      <c r="A79" s="7"/>
      <c r="B79" s="22"/>
      <c r="C79" s="8"/>
      <c r="D79" s="8"/>
      <c r="E79" s="8"/>
      <c r="F79" s="8"/>
      <c r="G79" s="8"/>
      <c r="H79" s="9"/>
    </row>
    <row r="80" spans="1:8" ht="15">
      <c r="A80" s="663" t="s">
        <v>120</v>
      </c>
      <c r="B80" s="616"/>
      <c r="C80" s="616"/>
      <c r="D80" s="616"/>
      <c r="E80" s="616"/>
      <c r="F80" s="616"/>
      <c r="G80" s="616"/>
      <c r="H80" s="863"/>
    </row>
    <row r="81" spans="1:8" ht="15">
      <c r="A81" s="929" t="s">
        <v>152</v>
      </c>
      <c r="B81" s="930"/>
      <c r="C81" s="930"/>
      <c r="D81" s="930"/>
      <c r="E81" s="930"/>
      <c r="F81" s="930"/>
      <c r="G81" s="930"/>
      <c r="H81" s="931"/>
    </row>
    <row r="82" spans="1:8" ht="8.25" customHeight="1">
      <c r="A82" s="96"/>
      <c r="B82" s="97"/>
      <c r="C82" s="98"/>
      <c r="D82" s="98"/>
      <c r="E82" s="98"/>
      <c r="F82" s="98"/>
      <c r="G82" s="98"/>
      <c r="H82" s="99"/>
    </row>
    <row r="83" spans="1:8" ht="15" customHeight="1">
      <c r="A83" s="660" t="s">
        <v>513</v>
      </c>
      <c r="B83" s="597"/>
      <c r="C83" s="597"/>
      <c r="D83" s="597"/>
      <c r="E83" s="597"/>
      <c r="F83" s="597"/>
      <c r="G83" s="597"/>
      <c r="H83" s="621"/>
    </row>
    <row r="84" spans="1:8" ht="15">
      <c r="A84" s="932" t="s">
        <v>525</v>
      </c>
      <c r="B84" s="617"/>
      <c r="C84" s="617"/>
      <c r="D84" s="617"/>
      <c r="E84" s="617"/>
      <c r="F84" s="617"/>
      <c r="G84" s="617"/>
      <c r="H84" s="618"/>
    </row>
    <row r="85" spans="1:8" ht="6" customHeight="1">
      <c r="A85" s="870"/>
      <c r="B85" s="622"/>
      <c r="C85" s="622"/>
      <c r="D85" s="622"/>
      <c r="E85" s="622"/>
      <c r="F85" s="622"/>
      <c r="G85" s="622"/>
      <c r="H85" s="623"/>
    </row>
    <row r="86" spans="1:8" ht="15">
      <c r="A86" s="773" t="s">
        <v>122</v>
      </c>
      <c r="B86" s="774"/>
      <c r="C86" s="774"/>
      <c r="D86" s="774"/>
      <c r="E86" s="774"/>
      <c r="F86" s="774"/>
      <c r="G86" s="774"/>
      <c r="H86" s="775"/>
    </row>
    <row r="87" spans="1:8" ht="56.25" customHeight="1">
      <c r="A87" s="662" t="s">
        <v>123</v>
      </c>
      <c r="B87" s="624"/>
      <c r="C87" s="624"/>
      <c r="D87" s="624"/>
      <c r="E87" s="624"/>
      <c r="F87" s="624"/>
      <c r="G87" s="624"/>
      <c r="H87" s="625"/>
    </row>
    <row r="88" spans="1:8" ht="15">
      <c r="A88" s="96"/>
      <c r="B88" s="97"/>
      <c r="C88" s="98"/>
      <c r="D88" s="98"/>
      <c r="E88" s="98"/>
      <c r="F88" s="98"/>
      <c r="G88" s="98"/>
      <c r="H88" s="99"/>
    </row>
    <row r="89" spans="1:8" ht="30.75" customHeight="1">
      <c r="A89" s="660" t="s">
        <v>514</v>
      </c>
      <c r="B89" s="597"/>
      <c r="C89" s="597"/>
      <c r="D89" s="597"/>
      <c r="E89" s="597"/>
      <c r="F89" s="597"/>
      <c r="G89" s="597"/>
      <c r="H89" s="621"/>
    </row>
    <row r="90" spans="1:8" ht="15">
      <c r="A90" s="660" t="s">
        <v>40</v>
      </c>
      <c r="B90" s="597"/>
      <c r="C90" s="595" t="s">
        <v>400</v>
      </c>
      <c r="D90" s="595"/>
      <c r="E90" s="595"/>
      <c r="F90" s="595"/>
      <c r="G90" s="595"/>
      <c r="H90" s="596"/>
    </row>
    <row r="91" spans="1:8" ht="15">
      <c r="A91" s="660" t="s">
        <v>41</v>
      </c>
      <c r="B91" s="597"/>
      <c r="C91" s="595" t="s">
        <v>401</v>
      </c>
      <c r="D91" s="595"/>
      <c r="E91" s="595"/>
      <c r="F91" s="595"/>
      <c r="G91" s="595"/>
      <c r="H91" s="596"/>
    </row>
    <row r="92" spans="1:8" ht="15">
      <c r="A92" s="660" t="s">
        <v>43</v>
      </c>
      <c r="B92" s="597"/>
      <c r="C92" s="595" t="s">
        <v>44</v>
      </c>
      <c r="D92" s="595"/>
      <c r="E92" s="595"/>
      <c r="F92" s="595"/>
      <c r="G92" s="595"/>
      <c r="H92" s="596"/>
    </row>
    <row r="93" spans="1:8" ht="15">
      <c r="A93" s="663" t="s">
        <v>45</v>
      </c>
      <c r="B93" s="616"/>
      <c r="C93" s="617" t="s">
        <v>2</v>
      </c>
      <c r="D93" s="617"/>
      <c r="E93" s="617"/>
      <c r="F93" s="617"/>
      <c r="G93" s="617"/>
      <c r="H93" s="618"/>
    </row>
    <row r="94" spans="1:8" ht="15.75" thickBot="1">
      <c r="A94" s="7"/>
      <c r="B94" s="8"/>
      <c r="C94" s="8"/>
      <c r="D94" s="8"/>
      <c r="E94" s="8"/>
      <c r="F94" s="8"/>
      <c r="G94" s="8"/>
      <c r="H94" s="9"/>
    </row>
    <row r="95" spans="1:8" ht="15">
      <c r="A95" s="664" t="s">
        <v>46</v>
      </c>
      <c r="B95" s="665"/>
      <c r="C95" s="666"/>
      <c r="D95" s="571"/>
      <c r="E95" s="667" t="s">
        <v>127</v>
      </c>
      <c r="F95" s="668"/>
      <c r="G95" s="668"/>
      <c r="H95" s="669"/>
    </row>
    <row r="96" spans="1:8" ht="24" customHeight="1">
      <c r="A96" s="572"/>
      <c r="B96" s="670"/>
      <c r="C96" s="670"/>
      <c r="D96" s="573"/>
      <c r="E96" s="572"/>
      <c r="F96" s="670"/>
      <c r="G96" s="670"/>
      <c r="H96" s="573"/>
    </row>
    <row r="97" spans="1:8" ht="30.75" customHeight="1" thickBot="1">
      <c r="A97" s="574"/>
      <c r="B97" s="671"/>
      <c r="C97" s="671"/>
      <c r="D97" s="575"/>
      <c r="E97" s="574"/>
      <c r="F97" s="671"/>
      <c r="G97" s="671"/>
      <c r="H97" s="575"/>
    </row>
    <row r="98" spans="1:8" ht="15">
      <c r="A98" s="672" t="s">
        <v>48</v>
      </c>
      <c r="B98" s="673"/>
      <c r="C98" s="673"/>
      <c r="D98" s="674"/>
      <c r="E98" s="675" t="s">
        <v>48</v>
      </c>
      <c r="F98" s="676"/>
      <c r="G98" s="676"/>
      <c r="H98" s="677"/>
    </row>
    <row r="99" spans="1:8" ht="15">
      <c r="A99" s="678" t="s">
        <v>40</v>
      </c>
      <c r="B99" s="679"/>
      <c r="C99" s="680" t="s">
        <v>1</v>
      </c>
      <c r="D99" s="681"/>
      <c r="E99" s="83" t="s">
        <v>40</v>
      </c>
      <c r="F99" s="682" t="str">
        <f>C90</f>
        <v>JAIME ANDRES SIERRA MUÑOZ</v>
      </c>
      <c r="G99" s="682"/>
      <c r="H99" s="683"/>
    </row>
    <row r="100" spans="1:8" ht="24.75" customHeight="1">
      <c r="A100" s="678" t="s">
        <v>50</v>
      </c>
      <c r="B100" s="679"/>
      <c r="C100" s="682" t="s">
        <v>42</v>
      </c>
      <c r="D100" s="683"/>
      <c r="E100" s="83" t="s">
        <v>50</v>
      </c>
      <c r="F100" s="682" t="str">
        <f>C91</f>
        <v>ARQUITECTO ASESOR EXTERNO UNIVERSIDAD DE  CUNDINAMARCA</v>
      </c>
      <c r="G100" s="682"/>
      <c r="H100" s="683"/>
    </row>
    <row r="101" spans="1:8" ht="15">
      <c r="A101" s="678" t="s">
        <v>52</v>
      </c>
      <c r="B101" s="679"/>
      <c r="C101" s="679" t="s">
        <v>44</v>
      </c>
      <c r="D101" s="687"/>
      <c r="E101" s="83" t="s">
        <v>52</v>
      </c>
      <c r="F101" s="682" t="str">
        <f>C92</f>
        <v>BIENES Y SERVICIOS</v>
      </c>
      <c r="G101" s="682"/>
      <c r="H101" s="683"/>
    </row>
    <row r="102" spans="1:8" ht="15.75" thickBot="1">
      <c r="A102" s="688" t="s">
        <v>53</v>
      </c>
      <c r="B102" s="689"/>
      <c r="C102" s="689" t="s">
        <v>2</v>
      </c>
      <c r="D102" s="690"/>
      <c r="E102" s="101" t="s">
        <v>53</v>
      </c>
      <c r="F102" s="781" t="str">
        <f>C93</f>
        <v>UNIVERSIDAD DE CUNDINAMARCA</v>
      </c>
      <c r="G102" s="781"/>
      <c r="H102" s="782"/>
    </row>
    <row r="103" spans="1:8" ht="15.75" thickBot="1">
      <c r="A103" s="7"/>
      <c r="B103" s="8"/>
      <c r="C103" s="8"/>
      <c r="D103" s="8"/>
      <c r="E103" s="8"/>
      <c r="F103" s="8"/>
      <c r="G103" s="8"/>
      <c r="H103" s="9"/>
    </row>
    <row r="104" spans="1:8" ht="15.75" thickBot="1">
      <c r="A104" s="667" t="s">
        <v>47</v>
      </c>
      <c r="B104" s="668"/>
      <c r="C104" s="668"/>
      <c r="D104" s="668"/>
      <c r="E104" s="668"/>
      <c r="F104" s="668"/>
      <c r="G104" s="668"/>
      <c r="H104" s="669"/>
    </row>
    <row r="105" spans="1:8" ht="39" customHeight="1">
      <c r="A105" s="570"/>
      <c r="B105" s="666"/>
      <c r="C105" s="666"/>
      <c r="D105" s="666"/>
      <c r="E105" s="666"/>
      <c r="F105" s="666"/>
      <c r="G105" s="666"/>
      <c r="H105" s="571"/>
    </row>
    <row r="106" spans="1:8" ht="30.75" customHeight="1" thickBot="1">
      <c r="A106" s="574"/>
      <c r="B106" s="671"/>
      <c r="C106" s="671"/>
      <c r="D106" s="671"/>
      <c r="E106" s="671"/>
      <c r="F106" s="671"/>
      <c r="G106" s="671"/>
      <c r="H106" s="575"/>
    </row>
    <row r="107" spans="1:8" ht="15">
      <c r="A107" s="675" t="s">
        <v>48</v>
      </c>
      <c r="B107" s="676"/>
      <c r="C107" s="676"/>
      <c r="D107" s="676"/>
      <c r="E107" s="676"/>
      <c r="F107" s="676"/>
      <c r="G107" s="676"/>
      <c r="H107" s="677"/>
    </row>
    <row r="108" spans="1:8" ht="15">
      <c r="A108" s="700" t="s">
        <v>40</v>
      </c>
      <c r="B108" s="701"/>
      <c r="C108" s="684" t="s">
        <v>49</v>
      </c>
      <c r="D108" s="685"/>
      <c r="E108" s="685"/>
      <c r="F108" s="685"/>
      <c r="G108" s="685"/>
      <c r="H108" s="686"/>
    </row>
    <row r="109" spans="1:8" ht="15">
      <c r="A109" s="693" t="s">
        <v>50</v>
      </c>
      <c r="B109" s="694"/>
      <c r="C109" s="684" t="s">
        <v>51</v>
      </c>
      <c r="D109" s="685"/>
      <c r="E109" s="685"/>
      <c r="F109" s="685"/>
      <c r="G109" s="685"/>
      <c r="H109" s="686"/>
    </row>
    <row r="110" spans="1:8" ht="15">
      <c r="A110" s="693" t="s">
        <v>52</v>
      </c>
      <c r="B110" s="694"/>
      <c r="C110" s="684" t="s">
        <v>44</v>
      </c>
      <c r="D110" s="685"/>
      <c r="E110" s="685"/>
      <c r="F110" s="685"/>
      <c r="G110" s="685"/>
      <c r="H110" s="686"/>
    </row>
    <row r="111" spans="1:8" ht="15.75" thickBot="1">
      <c r="A111" s="695" t="s">
        <v>53</v>
      </c>
      <c r="B111" s="696"/>
      <c r="C111" s="697" t="s">
        <v>2</v>
      </c>
      <c r="D111" s="698"/>
      <c r="E111" s="698"/>
      <c r="F111" s="698"/>
      <c r="G111" s="698"/>
      <c r="H111" s="699"/>
    </row>
  </sheetData>
  <sheetProtection/>
  <mergeCells count="120">
    <mergeCell ref="A61:D61"/>
    <mergeCell ref="A62:D62"/>
    <mergeCell ref="A1:B3"/>
    <mergeCell ref="C1:G1"/>
    <mergeCell ref="C2:G2"/>
    <mergeCell ref="C3:G3"/>
    <mergeCell ref="A5:C5"/>
    <mergeCell ref="D5:F5"/>
    <mergeCell ref="A7:C7"/>
    <mergeCell ref="D7:H7"/>
    <mergeCell ref="A9:H9"/>
    <mergeCell ref="A10:H10"/>
    <mergeCell ref="B12:H12"/>
    <mergeCell ref="B13:D13"/>
    <mergeCell ref="B14:D14"/>
    <mergeCell ref="B15:D15"/>
    <mergeCell ref="A17:H17"/>
    <mergeCell ref="A19:H19"/>
    <mergeCell ref="A21:C21"/>
    <mergeCell ref="D21:F21"/>
    <mergeCell ref="G21:H21"/>
    <mergeCell ref="A22:C22"/>
    <mergeCell ref="D22:F22"/>
    <mergeCell ref="G22:H22"/>
    <mergeCell ref="A24:H24"/>
    <mergeCell ref="A25:H25"/>
    <mergeCell ref="A27:E27"/>
    <mergeCell ref="A28:H28"/>
    <mergeCell ref="B29:H29"/>
    <mergeCell ref="B30:H30"/>
    <mergeCell ref="B31:H31"/>
    <mergeCell ref="B32:H32"/>
    <mergeCell ref="B33:H33"/>
    <mergeCell ref="B41:D41"/>
    <mergeCell ref="B42:D42"/>
    <mergeCell ref="B43:D43"/>
    <mergeCell ref="B44:D44"/>
    <mergeCell ref="B34:H34"/>
    <mergeCell ref="B35:H35"/>
    <mergeCell ref="B36:H36"/>
    <mergeCell ref="A37:H37"/>
    <mergeCell ref="A38:E38"/>
    <mergeCell ref="B40:D40"/>
    <mergeCell ref="B45:D45"/>
    <mergeCell ref="B46:D46"/>
    <mergeCell ref="B47:D47"/>
    <mergeCell ref="B48:D48"/>
    <mergeCell ref="B49:D49"/>
    <mergeCell ref="B50:D50"/>
    <mergeCell ref="B51:D51"/>
    <mergeCell ref="B52:D52"/>
    <mergeCell ref="B53:D53"/>
    <mergeCell ref="B54:D54"/>
    <mergeCell ref="B55:D55"/>
    <mergeCell ref="B56:D56"/>
    <mergeCell ref="A67:H67"/>
    <mergeCell ref="A75:H75"/>
    <mergeCell ref="B57:D57"/>
    <mergeCell ref="B58:D58"/>
    <mergeCell ref="A63:D63"/>
    <mergeCell ref="A64:D64"/>
    <mergeCell ref="B68:H68"/>
    <mergeCell ref="A65:D65"/>
    <mergeCell ref="B59:D59"/>
    <mergeCell ref="A60:D60"/>
    <mergeCell ref="A80:H80"/>
    <mergeCell ref="A81:H81"/>
    <mergeCell ref="A83:H83"/>
    <mergeCell ref="A84:H84"/>
    <mergeCell ref="B71:H71"/>
    <mergeCell ref="B72:H72"/>
    <mergeCell ref="B73:H73"/>
    <mergeCell ref="B77:H77"/>
    <mergeCell ref="B78:H78"/>
    <mergeCell ref="A85:H85"/>
    <mergeCell ref="A86:H86"/>
    <mergeCell ref="A87:H87"/>
    <mergeCell ref="A89:H89"/>
    <mergeCell ref="A90:B90"/>
    <mergeCell ref="C90:H90"/>
    <mergeCell ref="A91:B91"/>
    <mergeCell ref="C91:H91"/>
    <mergeCell ref="A92:B92"/>
    <mergeCell ref="C92:H92"/>
    <mergeCell ref="A93:B93"/>
    <mergeCell ref="C93:H93"/>
    <mergeCell ref="A95:B95"/>
    <mergeCell ref="C95:D95"/>
    <mergeCell ref="E95:H95"/>
    <mergeCell ref="A96:D97"/>
    <mergeCell ref="E96:H97"/>
    <mergeCell ref="A98:D98"/>
    <mergeCell ref="E98:H98"/>
    <mergeCell ref="F102:H102"/>
    <mergeCell ref="A99:B99"/>
    <mergeCell ref="C99:D99"/>
    <mergeCell ref="F99:H99"/>
    <mergeCell ref="A100:B100"/>
    <mergeCell ref="C100:D100"/>
    <mergeCell ref="F100:H100"/>
    <mergeCell ref="A107:H107"/>
    <mergeCell ref="A108:B108"/>
    <mergeCell ref="C108:H108"/>
    <mergeCell ref="A109:B109"/>
    <mergeCell ref="C109:H109"/>
    <mergeCell ref="A101:B101"/>
    <mergeCell ref="C101:D101"/>
    <mergeCell ref="F101:H101"/>
    <mergeCell ref="A102:B102"/>
    <mergeCell ref="C102:D102"/>
    <mergeCell ref="A110:B110"/>
    <mergeCell ref="C110:H110"/>
    <mergeCell ref="A111:B111"/>
    <mergeCell ref="C111:H111"/>
    <mergeCell ref="A8:H8"/>
    <mergeCell ref="B69:H69"/>
    <mergeCell ref="B70:H70"/>
    <mergeCell ref="B76:H76"/>
    <mergeCell ref="A104:H104"/>
    <mergeCell ref="A105:H106"/>
  </mergeCells>
  <printOptions/>
  <pageMargins left="0.7" right="0.7" top="0.75" bottom="0.75" header="0.3" footer="0.3"/>
  <pageSetup fitToHeight="0" fitToWidth="1" orientation="portrait" paperSize="9"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165"/>
  <sheetViews>
    <sheetView zoomScalePageLayoutView="0" workbookViewId="0" topLeftCell="A37">
      <selection activeCell="A143" sqref="A143:H143"/>
    </sheetView>
  </sheetViews>
  <sheetFormatPr defaultColWidth="11.421875" defaultRowHeight="15"/>
  <cols>
    <col min="1" max="1" width="4.57421875" style="4" bestFit="1" customWidth="1"/>
    <col min="2" max="2" width="16.57421875" style="4" customWidth="1"/>
    <col min="3" max="3" width="13.140625" style="4" customWidth="1"/>
    <col min="4" max="4" width="19.85156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9" width="8.8515625" style="4" customWidth="1"/>
    <col min="20"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39" customHeight="1" thickBot="1">
      <c r="A3" s="574"/>
      <c r="B3" s="575"/>
      <c r="C3" s="576" t="s">
        <v>10</v>
      </c>
      <c r="D3" s="577"/>
      <c r="E3" s="577"/>
      <c r="F3" s="577"/>
      <c r="G3" s="578"/>
      <c r="H3" s="65" t="s">
        <v>70</v>
      </c>
    </row>
    <row r="4" ht="12.75" customHeight="1" thickBot="1"/>
    <row r="5" spans="1:8" ht="16.5" thickBot="1">
      <c r="A5" s="582" t="s">
        <v>11</v>
      </c>
      <c r="B5" s="583"/>
      <c r="C5" s="583"/>
      <c r="D5" s="584">
        <v>41954</v>
      </c>
      <c r="E5" s="584"/>
      <c r="F5" s="584"/>
      <c r="G5" s="10" t="s">
        <v>12</v>
      </c>
      <c r="H5" s="11" t="e">
        <f>#REF!</f>
        <v>#REF!</v>
      </c>
    </row>
    <row r="6" spans="1:8" ht="11.25" customHeight="1">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3.75" customHeight="1">
      <c r="A10" s="661" t="s">
        <v>536</v>
      </c>
      <c r="B10" s="617"/>
      <c r="C10" s="617"/>
      <c r="D10" s="617"/>
      <c r="E10" s="617"/>
      <c r="F10" s="617"/>
      <c r="G10" s="617"/>
      <c r="H10" s="618"/>
    </row>
    <row r="11" spans="1:8" ht="9.75" customHeight="1">
      <c r="A11" s="7"/>
      <c r="B11" s="8"/>
      <c r="C11" s="8"/>
      <c r="D11" s="8"/>
      <c r="E11" s="8"/>
      <c r="F11" s="8"/>
      <c r="G11" s="8"/>
      <c r="H11" s="9"/>
    </row>
    <row r="12" spans="1:8" ht="15">
      <c r="A12" s="7"/>
      <c r="B12" s="595" t="s">
        <v>537</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6.25" customHeight="1">
      <c r="A17" s="610" t="s">
        <v>72</v>
      </c>
      <c r="B17" s="611"/>
      <c r="C17" s="611"/>
      <c r="D17" s="611"/>
      <c r="E17" s="611"/>
      <c r="F17" s="611"/>
      <c r="G17" s="611"/>
      <c r="H17" s="612"/>
    </row>
    <row r="18" spans="1:8" ht="9.75" customHeight="1">
      <c r="A18" s="7"/>
      <c r="B18" s="15"/>
      <c r="C18" s="8"/>
      <c r="D18" s="8"/>
      <c r="E18" s="8"/>
      <c r="F18" s="8"/>
      <c r="G18" s="8"/>
      <c r="H18" s="9"/>
    </row>
    <row r="19" spans="1:8" ht="15">
      <c r="A19" s="601" t="s">
        <v>73</v>
      </c>
      <c r="B19" s="595"/>
      <c r="C19" s="595"/>
      <c r="D19" s="595"/>
      <c r="E19" s="595"/>
      <c r="F19" s="595"/>
      <c r="G19" s="595"/>
      <c r="H19" s="596"/>
    </row>
    <row r="20" spans="1:8" ht="8.25" customHeight="1" thickBot="1">
      <c r="A20" s="7"/>
      <c r="B20" s="16"/>
      <c r="C20" s="16"/>
      <c r="D20" s="16"/>
      <c r="E20" s="16"/>
      <c r="F20" s="16"/>
      <c r="G20" s="16"/>
      <c r="H20" s="17"/>
    </row>
    <row r="21" spans="1:8" ht="15.75" thickBot="1">
      <c r="A21" s="629" t="s">
        <v>74</v>
      </c>
      <c r="B21" s="630"/>
      <c r="C21" s="631"/>
      <c r="D21" s="629" t="s">
        <v>75</v>
      </c>
      <c r="E21" s="630"/>
      <c r="F21" s="631"/>
      <c r="G21" s="942" t="s">
        <v>25</v>
      </c>
      <c r="H21" s="944"/>
    </row>
    <row r="22" spans="1:8" ht="16.5" thickBot="1">
      <c r="A22" s="605">
        <v>210504</v>
      </c>
      <c r="B22" s="606"/>
      <c r="C22" s="607"/>
      <c r="D22" s="579" t="s">
        <v>515</v>
      </c>
      <c r="E22" s="580"/>
      <c r="F22" s="581"/>
      <c r="G22" s="608">
        <f>H119</f>
        <v>61446580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41.25" customHeight="1">
      <c r="A28" s="843" t="s">
        <v>538</v>
      </c>
      <c r="B28" s="595"/>
      <c r="C28" s="595"/>
      <c r="D28" s="595"/>
      <c r="E28" s="595"/>
      <c r="F28" s="595"/>
      <c r="G28" s="595"/>
      <c r="H28" s="596"/>
    </row>
    <row r="29" spans="1:8" ht="35.25" customHeight="1">
      <c r="A29" s="68" t="s">
        <v>81</v>
      </c>
      <c r="B29" s="616" t="s">
        <v>539</v>
      </c>
      <c r="C29" s="617"/>
      <c r="D29" s="617"/>
      <c r="E29" s="617"/>
      <c r="F29" s="617"/>
      <c r="G29" s="617"/>
      <c r="H29" s="618"/>
    </row>
    <row r="30" spans="1:8" ht="15">
      <c r="A30" s="68" t="s">
        <v>82</v>
      </c>
      <c r="B30" s="679" t="s">
        <v>83</v>
      </c>
      <c r="C30" s="679"/>
      <c r="D30" s="679"/>
      <c r="E30" s="679"/>
      <c r="F30" s="679"/>
      <c r="G30" s="679"/>
      <c r="H30" s="687"/>
    </row>
    <row r="31" spans="1:8" ht="51.75" customHeight="1">
      <c r="A31" s="68"/>
      <c r="B31" s="637" t="s">
        <v>646</v>
      </c>
      <c r="C31" s="637"/>
      <c r="D31" s="637"/>
      <c r="E31" s="637"/>
      <c r="F31" s="637"/>
      <c r="G31" s="637"/>
      <c r="H31" s="788"/>
    </row>
    <row r="32" spans="1:8" ht="15">
      <c r="A32" s="68" t="s">
        <v>85</v>
      </c>
      <c r="B32" s="679" t="s">
        <v>644</v>
      </c>
      <c r="C32" s="679"/>
      <c r="D32" s="679"/>
      <c r="E32" s="679"/>
      <c r="F32" s="679"/>
      <c r="G32" s="679"/>
      <c r="H32" s="687"/>
    </row>
    <row r="33" spans="1:8" ht="69.75" customHeight="1">
      <c r="A33" s="68"/>
      <c r="B33" s="637" t="s">
        <v>645</v>
      </c>
      <c r="C33" s="637"/>
      <c r="D33" s="637"/>
      <c r="E33" s="637"/>
      <c r="F33" s="637"/>
      <c r="G33" s="637"/>
      <c r="H33" s="788"/>
    </row>
    <row r="34" spans="1:8" ht="15">
      <c r="A34" s="68" t="s">
        <v>88</v>
      </c>
      <c r="B34" s="679" t="s">
        <v>89</v>
      </c>
      <c r="C34" s="679"/>
      <c r="D34" s="679"/>
      <c r="E34" s="679"/>
      <c r="F34" s="679"/>
      <c r="G34" s="679"/>
      <c r="H34" s="687"/>
    </row>
    <row r="35" spans="1:8" ht="93" customHeight="1">
      <c r="A35" s="68"/>
      <c r="B35" s="637" t="s">
        <v>518</v>
      </c>
      <c r="C35" s="637"/>
      <c r="D35" s="637"/>
      <c r="E35" s="637"/>
      <c r="F35" s="637"/>
      <c r="G35" s="637"/>
      <c r="H35" s="788"/>
    </row>
    <row r="36" spans="1:8" ht="62.25" customHeight="1">
      <c r="A36" s="68" t="s">
        <v>91</v>
      </c>
      <c r="B36" s="679" t="s">
        <v>647</v>
      </c>
      <c r="C36" s="679"/>
      <c r="D36" s="679"/>
      <c r="E36" s="679"/>
      <c r="F36" s="679"/>
      <c r="G36" s="679"/>
      <c r="H36" s="687"/>
    </row>
    <row r="37" spans="1:8" ht="7.5" customHeight="1">
      <c r="A37" s="846"/>
      <c r="B37" s="847"/>
      <c r="C37" s="847"/>
      <c r="D37" s="847"/>
      <c r="E37" s="847"/>
      <c r="F37" s="847"/>
      <c r="G37" s="847"/>
      <c r="H37" s="848"/>
    </row>
    <row r="38" spans="1:8" ht="18" customHeight="1">
      <c r="A38" s="589" t="s">
        <v>93</v>
      </c>
      <c r="B38" s="590"/>
      <c r="C38" s="590"/>
      <c r="D38" s="590"/>
      <c r="E38" s="590"/>
      <c r="F38" s="8"/>
      <c r="G38" s="8"/>
      <c r="H38" s="9"/>
    </row>
    <row r="39" spans="1:8" ht="15.75" thickBot="1">
      <c r="A39" s="24"/>
      <c r="B39" s="331"/>
      <c r="C39" s="331"/>
      <c r="D39" s="331"/>
      <c r="E39" s="331"/>
      <c r="F39" s="331"/>
      <c r="G39" s="331"/>
      <c r="H39" s="332"/>
    </row>
    <row r="40" spans="1:8" ht="31.5" customHeight="1" thickBot="1">
      <c r="A40" s="29" t="s">
        <v>0</v>
      </c>
      <c r="B40" s="761" t="s">
        <v>94</v>
      </c>
      <c r="C40" s="765"/>
      <c r="D40" s="762"/>
      <c r="E40" s="30" t="s">
        <v>32</v>
      </c>
      <c r="F40" s="30" t="s">
        <v>33</v>
      </c>
      <c r="G40" s="30" t="s">
        <v>34</v>
      </c>
      <c r="H40" s="56" t="s">
        <v>35</v>
      </c>
    </row>
    <row r="41" spans="1:8" ht="15.75" thickBot="1">
      <c r="A41" s="371">
        <v>1</v>
      </c>
      <c r="B41" s="945" t="s">
        <v>527</v>
      </c>
      <c r="C41" s="946"/>
      <c r="D41" s="946"/>
      <c r="E41" s="946"/>
      <c r="F41" s="946"/>
      <c r="G41" s="946"/>
      <c r="H41" s="947"/>
    </row>
    <row r="42" spans="1:8" ht="68.25" customHeight="1" thickBot="1">
      <c r="A42" s="375" t="s">
        <v>540</v>
      </c>
      <c r="B42" s="948" t="s">
        <v>541</v>
      </c>
      <c r="C42" s="948"/>
      <c r="D42" s="948"/>
      <c r="E42" s="383" t="s">
        <v>489</v>
      </c>
      <c r="F42" s="384">
        <v>64000</v>
      </c>
      <c r="G42" s="383">
        <v>91</v>
      </c>
      <c r="H42" s="385">
        <f>F42*G42</f>
        <v>5824000</v>
      </c>
    </row>
    <row r="43" spans="1:8" ht="15.75" thickBot="1">
      <c r="A43" s="376">
        <v>2</v>
      </c>
      <c r="B43" s="949" t="s">
        <v>542</v>
      </c>
      <c r="C43" s="949"/>
      <c r="D43" s="949"/>
      <c r="E43" s="949"/>
      <c r="F43" s="949"/>
      <c r="G43" s="949"/>
      <c r="H43" s="950"/>
    </row>
    <row r="44" spans="1:8" ht="69" customHeight="1">
      <c r="A44" s="349" t="s">
        <v>543</v>
      </c>
      <c r="B44" s="951" t="s">
        <v>541</v>
      </c>
      <c r="C44" s="951" t="s">
        <v>541</v>
      </c>
      <c r="D44" s="951" t="s">
        <v>541</v>
      </c>
      <c r="E44" s="410" t="s">
        <v>489</v>
      </c>
      <c r="F44" s="411">
        <v>64000</v>
      </c>
      <c r="G44" s="410">
        <v>21</v>
      </c>
      <c r="H44" s="412">
        <f>F44*G44</f>
        <v>1344000</v>
      </c>
    </row>
    <row r="45" spans="1:8" ht="24.75" customHeight="1" thickBot="1">
      <c r="A45" s="355" t="s">
        <v>544</v>
      </c>
      <c r="B45" s="952" t="s">
        <v>545</v>
      </c>
      <c r="C45" s="952" t="s">
        <v>545</v>
      </c>
      <c r="D45" s="952" t="s">
        <v>545</v>
      </c>
      <c r="E45" s="413" t="s">
        <v>546</v>
      </c>
      <c r="F45" s="401">
        <v>220000</v>
      </c>
      <c r="G45" s="413">
        <v>1</v>
      </c>
      <c r="H45" s="414">
        <f>F45*G45</f>
        <v>220000</v>
      </c>
    </row>
    <row r="46" spans="1:8" ht="15">
      <c r="A46" s="349" t="s">
        <v>547</v>
      </c>
      <c r="B46" s="953" t="s">
        <v>548</v>
      </c>
      <c r="C46" s="953" t="s">
        <v>548</v>
      </c>
      <c r="D46" s="953" t="s">
        <v>548</v>
      </c>
      <c r="E46" s="410" t="s">
        <v>383</v>
      </c>
      <c r="F46" s="411">
        <v>52000</v>
      </c>
      <c r="G46" s="410">
        <v>1</v>
      </c>
      <c r="H46" s="412">
        <f aca="true" t="shared" si="0" ref="H46:H53">+G46*F46</f>
        <v>52000</v>
      </c>
    </row>
    <row r="47" spans="1:8" ht="15">
      <c r="A47" s="353" t="s">
        <v>549</v>
      </c>
      <c r="B47" s="954" t="s">
        <v>550</v>
      </c>
      <c r="C47" s="954" t="s">
        <v>550</v>
      </c>
      <c r="D47" s="954" t="s">
        <v>550</v>
      </c>
      <c r="E47" s="389" t="s">
        <v>385</v>
      </c>
      <c r="F47" s="390">
        <v>7151</v>
      </c>
      <c r="G47" s="389">
        <v>18</v>
      </c>
      <c r="H47" s="391">
        <f t="shared" si="0"/>
        <v>128718</v>
      </c>
    </row>
    <row r="48" spans="1:8" ht="15">
      <c r="A48" s="353" t="s">
        <v>551</v>
      </c>
      <c r="B48" s="954" t="s">
        <v>552</v>
      </c>
      <c r="C48" s="954" t="s">
        <v>552</v>
      </c>
      <c r="D48" s="954" t="s">
        <v>552</v>
      </c>
      <c r="E48" s="389" t="s">
        <v>383</v>
      </c>
      <c r="F48" s="390">
        <v>42700</v>
      </c>
      <c r="G48" s="389">
        <v>1</v>
      </c>
      <c r="H48" s="391">
        <f t="shared" si="0"/>
        <v>42700</v>
      </c>
    </row>
    <row r="49" spans="1:8" ht="15">
      <c r="A49" s="353" t="s">
        <v>553</v>
      </c>
      <c r="B49" s="954" t="s">
        <v>554</v>
      </c>
      <c r="C49" s="954" t="s">
        <v>554</v>
      </c>
      <c r="D49" s="954" t="s">
        <v>554</v>
      </c>
      <c r="E49" s="389" t="s">
        <v>555</v>
      </c>
      <c r="F49" s="390">
        <v>100000</v>
      </c>
      <c r="G49" s="389">
        <v>1</v>
      </c>
      <c r="H49" s="391">
        <f t="shared" si="0"/>
        <v>100000</v>
      </c>
    </row>
    <row r="50" spans="1:8" ht="38.25" customHeight="1">
      <c r="A50" s="353" t="s">
        <v>556</v>
      </c>
      <c r="B50" s="954" t="s">
        <v>557</v>
      </c>
      <c r="C50" s="954" t="s">
        <v>557</v>
      </c>
      <c r="D50" s="954" t="s">
        <v>557</v>
      </c>
      <c r="E50" s="389" t="s">
        <v>496</v>
      </c>
      <c r="F50" s="389">
        <v>70000</v>
      </c>
      <c r="G50" s="389">
        <v>24</v>
      </c>
      <c r="H50" s="391">
        <f t="shared" si="0"/>
        <v>1680000</v>
      </c>
    </row>
    <row r="51" spans="1:8" ht="15">
      <c r="A51" s="353" t="s">
        <v>558</v>
      </c>
      <c r="B51" s="954" t="s">
        <v>559</v>
      </c>
      <c r="C51" s="954" t="s">
        <v>559</v>
      </c>
      <c r="D51" s="954" t="s">
        <v>559</v>
      </c>
      <c r="E51" s="389" t="s">
        <v>560</v>
      </c>
      <c r="F51" s="389">
        <v>57000</v>
      </c>
      <c r="G51" s="389">
        <v>18</v>
      </c>
      <c r="H51" s="391">
        <f t="shared" si="0"/>
        <v>1026000</v>
      </c>
    </row>
    <row r="52" spans="1:8" ht="15">
      <c r="A52" s="353" t="s">
        <v>561</v>
      </c>
      <c r="B52" s="954" t="s">
        <v>562</v>
      </c>
      <c r="C52" s="954" t="s">
        <v>562</v>
      </c>
      <c r="D52" s="954" t="s">
        <v>562</v>
      </c>
      <c r="E52" s="389" t="s">
        <v>563</v>
      </c>
      <c r="F52" s="389">
        <v>48000</v>
      </c>
      <c r="G52" s="389">
        <v>4</v>
      </c>
      <c r="H52" s="391">
        <f t="shared" si="0"/>
        <v>192000</v>
      </c>
    </row>
    <row r="53" spans="1:8" ht="15">
      <c r="A53" s="353" t="s">
        <v>564</v>
      </c>
      <c r="B53" s="954" t="s">
        <v>565</v>
      </c>
      <c r="C53" s="954" t="s">
        <v>565</v>
      </c>
      <c r="D53" s="954" t="s">
        <v>565</v>
      </c>
      <c r="E53" s="389" t="s">
        <v>489</v>
      </c>
      <c r="F53" s="389">
        <v>10000</v>
      </c>
      <c r="G53" s="389">
        <v>50</v>
      </c>
      <c r="H53" s="391">
        <f t="shared" si="0"/>
        <v>500000</v>
      </c>
    </row>
    <row r="54" spans="1:8" ht="69.75" customHeight="1">
      <c r="A54" s="353" t="s">
        <v>566</v>
      </c>
      <c r="B54" s="954" t="s">
        <v>567</v>
      </c>
      <c r="C54" s="954" t="s">
        <v>567</v>
      </c>
      <c r="D54" s="954" t="s">
        <v>567</v>
      </c>
      <c r="E54" s="392" t="s">
        <v>568</v>
      </c>
      <c r="F54" s="389">
        <v>560000</v>
      </c>
      <c r="G54" s="389">
        <v>1</v>
      </c>
      <c r="H54" s="391">
        <f>F54*G54</f>
        <v>560000</v>
      </c>
    </row>
    <row r="55" spans="1:8" ht="15.75" thickBot="1">
      <c r="A55" s="377"/>
      <c r="B55" s="955" t="s">
        <v>569</v>
      </c>
      <c r="C55" s="955" t="s">
        <v>567</v>
      </c>
      <c r="D55" s="955" t="s">
        <v>567</v>
      </c>
      <c r="E55" s="393" t="s">
        <v>383</v>
      </c>
      <c r="F55" s="393">
        <v>198000</v>
      </c>
      <c r="G55" s="393">
        <v>5</v>
      </c>
      <c r="H55" s="394">
        <f>+G55*F55</f>
        <v>990000</v>
      </c>
    </row>
    <row r="56" spans="1:8" ht="15.75" thickBot="1">
      <c r="A56" s="376">
        <v>3</v>
      </c>
      <c r="B56" s="949" t="s">
        <v>570</v>
      </c>
      <c r="C56" s="949"/>
      <c r="D56" s="949"/>
      <c r="E56" s="949"/>
      <c r="F56" s="949"/>
      <c r="G56" s="949"/>
      <c r="H56" s="950"/>
    </row>
    <row r="57" spans="1:8" ht="69" customHeight="1">
      <c r="A57" s="363" t="s">
        <v>571</v>
      </c>
      <c r="B57" s="948" t="s">
        <v>541</v>
      </c>
      <c r="C57" s="948" t="s">
        <v>541</v>
      </c>
      <c r="D57" s="948" t="s">
        <v>541</v>
      </c>
      <c r="E57" s="386" t="s">
        <v>489</v>
      </c>
      <c r="F57" s="387">
        <v>64000</v>
      </c>
      <c r="G57" s="386">
        <v>15</v>
      </c>
      <c r="H57" s="388">
        <f>F57*G57</f>
        <v>960000</v>
      </c>
    </row>
    <row r="58" spans="1:8" ht="15">
      <c r="A58" s="353" t="s">
        <v>572</v>
      </c>
      <c r="B58" s="954" t="s">
        <v>573</v>
      </c>
      <c r="C58" s="954" t="s">
        <v>573</v>
      </c>
      <c r="D58" s="954" t="s">
        <v>573</v>
      </c>
      <c r="E58" s="392" t="s">
        <v>489</v>
      </c>
      <c r="F58" s="389">
        <v>155000</v>
      </c>
      <c r="G58" s="389">
        <v>3.5</v>
      </c>
      <c r="H58" s="391">
        <f>F58*G58</f>
        <v>542500</v>
      </c>
    </row>
    <row r="59" spans="1:8" ht="15">
      <c r="A59" s="353" t="s">
        <v>574</v>
      </c>
      <c r="B59" s="954" t="s">
        <v>559</v>
      </c>
      <c r="C59" s="954" t="s">
        <v>559</v>
      </c>
      <c r="D59" s="954" t="s">
        <v>559</v>
      </c>
      <c r="E59" s="389" t="s">
        <v>560</v>
      </c>
      <c r="F59" s="389">
        <v>57000</v>
      </c>
      <c r="G59" s="389">
        <v>11</v>
      </c>
      <c r="H59" s="391">
        <f>+G59*F59</f>
        <v>627000</v>
      </c>
    </row>
    <row r="60" spans="1:8" ht="15">
      <c r="A60" s="353" t="s">
        <v>575</v>
      </c>
      <c r="B60" s="954" t="s">
        <v>562</v>
      </c>
      <c r="C60" s="954" t="s">
        <v>562</v>
      </c>
      <c r="D60" s="954" t="s">
        <v>562</v>
      </c>
      <c r="E60" s="389" t="s">
        <v>563</v>
      </c>
      <c r="F60" s="389">
        <v>48000</v>
      </c>
      <c r="G60" s="389">
        <v>6</v>
      </c>
      <c r="H60" s="391">
        <f>+G60*F60</f>
        <v>288000</v>
      </c>
    </row>
    <row r="61" spans="1:8" ht="15">
      <c r="A61" s="353" t="s">
        <v>576</v>
      </c>
      <c r="B61" s="954" t="s">
        <v>577</v>
      </c>
      <c r="C61" s="954" t="s">
        <v>577</v>
      </c>
      <c r="D61" s="954" t="s">
        <v>577</v>
      </c>
      <c r="E61" s="389" t="s">
        <v>489</v>
      </c>
      <c r="F61" s="389">
        <v>10000</v>
      </c>
      <c r="G61" s="389">
        <f>11*3</f>
        <v>33</v>
      </c>
      <c r="H61" s="391">
        <f>+G61*F61</f>
        <v>330000</v>
      </c>
    </row>
    <row r="62" spans="1:8" ht="66" customHeight="1">
      <c r="A62" s="353" t="s">
        <v>578</v>
      </c>
      <c r="B62" s="954" t="s">
        <v>567</v>
      </c>
      <c r="C62" s="954" t="s">
        <v>567</v>
      </c>
      <c r="D62" s="954" t="s">
        <v>567</v>
      </c>
      <c r="E62" s="392" t="s">
        <v>568</v>
      </c>
      <c r="F62" s="389">
        <v>560000</v>
      </c>
      <c r="G62" s="389">
        <v>1</v>
      </c>
      <c r="H62" s="391">
        <f>F62*G62</f>
        <v>560000</v>
      </c>
    </row>
    <row r="63" spans="1:8" ht="39.75" customHeight="1" thickBot="1">
      <c r="A63" s="377" t="s">
        <v>579</v>
      </c>
      <c r="B63" s="955" t="s">
        <v>580</v>
      </c>
      <c r="C63" s="955" t="s">
        <v>580</v>
      </c>
      <c r="D63" s="955" t="s">
        <v>580</v>
      </c>
      <c r="E63" s="395" t="s">
        <v>388</v>
      </c>
      <c r="F63" s="396">
        <v>41938</v>
      </c>
      <c r="G63" s="395">
        <v>25</v>
      </c>
      <c r="H63" s="397">
        <f>+G63*F63</f>
        <v>1048450</v>
      </c>
    </row>
    <row r="64" spans="1:8" ht="15.75" thickBot="1">
      <c r="A64" s="376">
        <v>4</v>
      </c>
      <c r="B64" s="949" t="s">
        <v>581</v>
      </c>
      <c r="C64" s="949"/>
      <c r="D64" s="949"/>
      <c r="E64" s="949"/>
      <c r="F64" s="949"/>
      <c r="G64" s="949"/>
      <c r="H64" s="950"/>
    </row>
    <row r="65" spans="1:8" ht="68.25" customHeight="1">
      <c r="A65" s="363" t="s">
        <v>582</v>
      </c>
      <c r="B65" s="948" t="s">
        <v>541</v>
      </c>
      <c r="C65" s="948" t="s">
        <v>541</v>
      </c>
      <c r="D65" s="948" t="s">
        <v>541</v>
      </c>
      <c r="E65" s="386" t="s">
        <v>489</v>
      </c>
      <c r="F65" s="387">
        <v>64000</v>
      </c>
      <c r="G65" s="386">
        <v>15</v>
      </c>
      <c r="H65" s="388">
        <f>F65*G65</f>
        <v>960000</v>
      </c>
    </row>
    <row r="66" spans="1:8" ht="15">
      <c r="A66" s="353" t="s">
        <v>583</v>
      </c>
      <c r="B66" s="954" t="s">
        <v>573</v>
      </c>
      <c r="C66" s="954" t="s">
        <v>573</v>
      </c>
      <c r="D66" s="954" t="s">
        <v>573</v>
      </c>
      <c r="E66" s="392" t="s">
        <v>489</v>
      </c>
      <c r="F66" s="389">
        <v>155000</v>
      </c>
      <c r="G66" s="389">
        <v>3.5</v>
      </c>
      <c r="H66" s="391">
        <f>F66*G66</f>
        <v>542500</v>
      </c>
    </row>
    <row r="67" spans="1:8" ht="15">
      <c r="A67" s="353" t="s">
        <v>584</v>
      </c>
      <c r="B67" s="954" t="s">
        <v>559</v>
      </c>
      <c r="C67" s="954" t="s">
        <v>559</v>
      </c>
      <c r="D67" s="954" t="s">
        <v>559</v>
      </c>
      <c r="E67" s="389" t="s">
        <v>560</v>
      </c>
      <c r="F67" s="389">
        <v>57000</v>
      </c>
      <c r="G67" s="389">
        <v>16</v>
      </c>
      <c r="H67" s="391">
        <f>+G67*F67</f>
        <v>912000</v>
      </c>
    </row>
    <row r="68" spans="1:8" ht="15">
      <c r="A68" s="353" t="s">
        <v>585</v>
      </c>
      <c r="B68" s="954" t="s">
        <v>562</v>
      </c>
      <c r="C68" s="954" t="s">
        <v>562</v>
      </c>
      <c r="D68" s="954" t="s">
        <v>562</v>
      </c>
      <c r="E68" s="389" t="s">
        <v>563</v>
      </c>
      <c r="F68" s="389">
        <v>48000</v>
      </c>
      <c r="G68" s="389">
        <v>6</v>
      </c>
      <c r="H68" s="391">
        <f>+G68*F68</f>
        <v>288000</v>
      </c>
    </row>
    <row r="69" spans="1:8" ht="15">
      <c r="A69" s="353" t="s">
        <v>586</v>
      </c>
      <c r="B69" s="954" t="s">
        <v>565</v>
      </c>
      <c r="C69" s="954" t="s">
        <v>565</v>
      </c>
      <c r="D69" s="954" t="s">
        <v>565</v>
      </c>
      <c r="E69" s="389" t="s">
        <v>489</v>
      </c>
      <c r="F69" s="389">
        <v>10000</v>
      </c>
      <c r="G69" s="389">
        <f>11*4</f>
        <v>44</v>
      </c>
      <c r="H69" s="391">
        <f>+G69*F69</f>
        <v>440000</v>
      </c>
    </row>
    <row r="70" spans="1:8" ht="63.75" customHeight="1">
      <c r="A70" s="353" t="s">
        <v>587</v>
      </c>
      <c r="B70" s="954" t="s">
        <v>567</v>
      </c>
      <c r="C70" s="954" t="s">
        <v>567</v>
      </c>
      <c r="D70" s="954" t="s">
        <v>567</v>
      </c>
      <c r="E70" s="392" t="s">
        <v>383</v>
      </c>
      <c r="F70" s="389">
        <v>560000</v>
      </c>
      <c r="G70" s="389">
        <v>1</v>
      </c>
      <c r="H70" s="391">
        <f>+G70*F70</f>
        <v>560000</v>
      </c>
    </row>
    <row r="71" spans="1:8" ht="39" customHeight="1" thickBot="1">
      <c r="A71" s="377" t="s">
        <v>588</v>
      </c>
      <c r="B71" s="955" t="s">
        <v>580</v>
      </c>
      <c r="C71" s="955" t="s">
        <v>580</v>
      </c>
      <c r="D71" s="955" t="s">
        <v>580</v>
      </c>
      <c r="E71" s="395" t="s">
        <v>388</v>
      </c>
      <c r="F71" s="396">
        <v>41938</v>
      </c>
      <c r="G71" s="395">
        <v>25</v>
      </c>
      <c r="H71" s="397">
        <f>+G71*F71</f>
        <v>1048450</v>
      </c>
    </row>
    <row r="72" spans="1:8" ht="15.75" thickBot="1">
      <c r="A72" s="376">
        <v>5</v>
      </c>
      <c r="B72" s="949" t="s">
        <v>589</v>
      </c>
      <c r="C72" s="949"/>
      <c r="D72" s="949"/>
      <c r="E72" s="949"/>
      <c r="F72" s="949"/>
      <c r="G72" s="949"/>
      <c r="H72" s="950"/>
    </row>
    <row r="73" spans="1:8" ht="67.5" customHeight="1">
      <c r="A73" s="363" t="s">
        <v>590</v>
      </c>
      <c r="B73" s="948" t="s">
        <v>541</v>
      </c>
      <c r="C73" s="948" t="s">
        <v>541</v>
      </c>
      <c r="D73" s="948" t="s">
        <v>541</v>
      </c>
      <c r="E73" s="386" t="s">
        <v>489</v>
      </c>
      <c r="F73" s="387">
        <v>64000</v>
      </c>
      <c r="G73" s="386">
        <v>21</v>
      </c>
      <c r="H73" s="388">
        <f>F73*G73</f>
        <v>1344000</v>
      </c>
    </row>
    <row r="74" spans="1:8" ht="15">
      <c r="A74" s="353" t="s">
        <v>591</v>
      </c>
      <c r="B74" s="954" t="s">
        <v>573</v>
      </c>
      <c r="C74" s="954" t="s">
        <v>573</v>
      </c>
      <c r="D74" s="954" t="s">
        <v>573</v>
      </c>
      <c r="E74" s="392" t="s">
        <v>489</v>
      </c>
      <c r="F74" s="389">
        <v>155000</v>
      </c>
      <c r="G74" s="389">
        <v>3.5</v>
      </c>
      <c r="H74" s="391">
        <f>F74*G74</f>
        <v>542500</v>
      </c>
    </row>
    <row r="75" spans="1:8" ht="15">
      <c r="A75" s="353" t="s">
        <v>592</v>
      </c>
      <c r="B75" s="954" t="s">
        <v>559</v>
      </c>
      <c r="C75" s="954" t="s">
        <v>559</v>
      </c>
      <c r="D75" s="954" t="s">
        <v>559</v>
      </c>
      <c r="E75" s="389" t="s">
        <v>560</v>
      </c>
      <c r="F75" s="389">
        <v>57000</v>
      </c>
      <c r="G75" s="389">
        <v>19</v>
      </c>
      <c r="H75" s="391">
        <f>+G75*F75</f>
        <v>1083000</v>
      </c>
    </row>
    <row r="76" spans="1:8" ht="15">
      <c r="A76" s="353" t="s">
        <v>593</v>
      </c>
      <c r="B76" s="954" t="s">
        <v>562</v>
      </c>
      <c r="C76" s="954" t="s">
        <v>562</v>
      </c>
      <c r="D76" s="954" t="s">
        <v>562</v>
      </c>
      <c r="E76" s="389" t="s">
        <v>563</v>
      </c>
      <c r="F76" s="389">
        <v>48000</v>
      </c>
      <c r="G76" s="389">
        <v>6</v>
      </c>
      <c r="H76" s="391">
        <f>+G76*F76</f>
        <v>288000</v>
      </c>
    </row>
    <row r="77" spans="1:8" ht="15">
      <c r="A77" s="353" t="s">
        <v>594</v>
      </c>
      <c r="B77" s="954" t="s">
        <v>565</v>
      </c>
      <c r="C77" s="954" t="s">
        <v>565</v>
      </c>
      <c r="D77" s="954" t="s">
        <v>565</v>
      </c>
      <c r="E77" s="389" t="s">
        <v>489</v>
      </c>
      <c r="F77" s="389">
        <v>10000</v>
      </c>
      <c r="G77" s="389">
        <f>19*4</f>
        <v>76</v>
      </c>
      <c r="H77" s="391">
        <f>+G77*F77</f>
        <v>760000</v>
      </c>
    </row>
    <row r="78" spans="1:8" ht="68.25" customHeight="1">
      <c r="A78" s="353" t="s">
        <v>595</v>
      </c>
      <c r="B78" s="954" t="s">
        <v>567</v>
      </c>
      <c r="C78" s="954" t="s">
        <v>567</v>
      </c>
      <c r="D78" s="954" t="s">
        <v>567</v>
      </c>
      <c r="E78" s="392" t="s">
        <v>383</v>
      </c>
      <c r="F78" s="389">
        <v>560000</v>
      </c>
      <c r="G78" s="389">
        <v>1</v>
      </c>
      <c r="H78" s="391">
        <f>+G78*F78</f>
        <v>560000</v>
      </c>
    </row>
    <row r="79" spans="1:8" ht="39.75" customHeight="1" thickBot="1">
      <c r="A79" s="377" t="s">
        <v>596</v>
      </c>
      <c r="B79" s="955" t="s">
        <v>580</v>
      </c>
      <c r="C79" s="955" t="s">
        <v>580</v>
      </c>
      <c r="D79" s="955" t="s">
        <v>580</v>
      </c>
      <c r="E79" s="395" t="s">
        <v>388</v>
      </c>
      <c r="F79" s="396">
        <v>41938</v>
      </c>
      <c r="G79" s="395">
        <v>25</v>
      </c>
      <c r="H79" s="397">
        <f>+G79*F79</f>
        <v>1048450</v>
      </c>
    </row>
    <row r="80" spans="1:8" ht="15.75" thickBot="1">
      <c r="A80" s="376">
        <v>6</v>
      </c>
      <c r="B80" s="949" t="s">
        <v>597</v>
      </c>
      <c r="C80" s="949"/>
      <c r="D80" s="949"/>
      <c r="E80" s="949"/>
      <c r="F80" s="949"/>
      <c r="G80" s="949"/>
      <c r="H80" s="950"/>
    </row>
    <row r="81" spans="1:8" ht="66" customHeight="1">
      <c r="A81" s="363" t="s">
        <v>598</v>
      </c>
      <c r="B81" s="948" t="s">
        <v>541</v>
      </c>
      <c r="C81" s="948" t="s">
        <v>541</v>
      </c>
      <c r="D81" s="948" t="s">
        <v>541</v>
      </c>
      <c r="E81" s="386" t="s">
        <v>489</v>
      </c>
      <c r="F81" s="387">
        <v>64000</v>
      </c>
      <c r="G81" s="386">
        <v>9</v>
      </c>
      <c r="H81" s="388">
        <f>F81*G81</f>
        <v>576000</v>
      </c>
    </row>
    <row r="82" spans="1:8" ht="15">
      <c r="A82" s="364" t="s">
        <v>599</v>
      </c>
      <c r="B82" s="954" t="s">
        <v>559</v>
      </c>
      <c r="C82" s="954" t="s">
        <v>559</v>
      </c>
      <c r="D82" s="954" t="s">
        <v>559</v>
      </c>
      <c r="E82" s="389" t="s">
        <v>560</v>
      </c>
      <c r="F82" s="390">
        <v>57000</v>
      </c>
      <c r="G82" s="389">
        <v>19</v>
      </c>
      <c r="H82" s="391">
        <f>+G82*F82</f>
        <v>1083000</v>
      </c>
    </row>
    <row r="83" spans="1:8" ht="15">
      <c r="A83" s="353" t="s">
        <v>600</v>
      </c>
      <c r="B83" s="954" t="s">
        <v>562</v>
      </c>
      <c r="C83" s="954" t="s">
        <v>562</v>
      </c>
      <c r="D83" s="954" t="s">
        <v>562</v>
      </c>
      <c r="E83" s="389" t="s">
        <v>563</v>
      </c>
      <c r="F83" s="390">
        <v>48000</v>
      </c>
      <c r="G83" s="389">
        <v>6</v>
      </c>
      <c r="H83" s="391">
        <f>+G83*F83</f>
        <v>288000</v>
      </c>
    </row>
    <row r="84" spans="1:8" ht="15.75" thickBot="1">
      <c r="A84" s="415" t="s">
        <v>601</v>
      </c>
      <c r="B84" s="952" t="s">
        <v>565</v>
      </c>
      <c r="C84" s="952" t="s">
        <v>565</v>
      </c>
      <c r="D84" s="952" t="s">
        <v>565</v>
      </c>
      <c r="E84" s="413" t="s">
        <v>489</v>
      </c>
      <c r="F84" s="401">
        <v>10000</v>
      </c>
      <c r="G84" s="413">
        <f>12*4</f>
        <v>48</v>
      </c>
      <c r="H84" s="414">
        <f>+G84*F84</f>
        <v>480000</v>
      </c>
    </row>
    <row r="85" spans="1:8" ht="63.75" customHeight="1">
      <c r="A85" s="349" t="s">
        <v>602</v>
      </c>
      <c r="B85" s="953" t="s">
        <v>567</v>
      </c>
      <c r="C85" s="953" t="s">
        <v>567</v>
      </c>
      <c r="D85" s="953" t="s">
        <v>567</v>
      </c>
      <c r="E85" s="410" t="s">
        <v>383</v>
      </c>
      <c r="F85" s="410">
        <v>560000</v>
      </c>
      <c r="G85" s="410">
        <v>1</v>
      </c>
      <c r="H85" s="412">
        <f>F85*G85</f>
        <v>560000</v>
      </c>
    </row>
    <row r="86" spans="1:8" ht="40.5" customHeight="1" thickBot="1">
      <c r="A86" s="415" t="s">
        <v>603</v>
      </c>
      <c r="B86" s="952" t="s">
        <v>649</v>
      </c>
      <c r="C86" s="952" t="s">
        <v>580</v>
      </c>
      <c r="D86" s="952" t="s">
        <v>580</v>
      </c>
      <c r="E86" s="413" t="s">
        <v>388</v>
      </c>
      <c r="F86" s="401">
        <v>41938</v>
      </c>
      <c r="G86" s="413">
        <v>25</v>
      </c>
      <c r="H86" s="414">
        <f>+G86*F86</f>
        <v>1048450</v>
      </c>
    </row>
    <row r="87" spans="1:8" ht="15.75" thickBot="1">
      <c r="A87" s="376">
        <v>7</v>
      </c>
      <c r="B87" s="949" t="s">
        <v>604</v>
      </c>
      <c r="C87" s="949"/>
      <c r="D87" s="949"/>
      <c r="E87" s="949"/>
      <c r="F87" s="949"/>
      <c r="G87" s="949"/>
      <c r="H87" s="950"/>
    </row>
    <row r="88" spans="1:8" ht="65.25" customHeight="1">
      <c r="A88" s="363" t="s">
        <v>605</v>
      </c>
      <c r="B88" s="948" t="s">
        <v>541</v>
      </c>
      <c r="C88" s="948" t="s">
        <v>541</v>
      </c>
      <c r="D88" s="948" t="s">
        <v>541</v>
      </c>
      <c r="E88" s="386" t="s">
        <v>489</v>
      </c>
      <c r="F88" s="387">
        <v>64000</v>
      </c>
      <c r="G88" s="386">
        <v>21</v>
      </c>
      <c r="H88" s="388">
        <f>F88*G88</f>
        <v>1344000</v>
      </c>
    </row>
    <row r="89" spans="1:8" ht="64.5" customHeight="1" thickBot="1">
      <c r="A89" s="378" t="s">
        <v>606</v>
      </c>
      <c r="B89" s="955" t="s">
        <v>567</v>
      </c>
      <c r="C89" s="955" t="s">
        <v>567</v>
      </c>
      <c r="D89" s="955" t="s">
        <v>567</v>
      </c>
      <c r="E89" s="398" t="s">
        <v>383</v>
      </c>
      <c r="F89" s="398">
        <v>560000</v>
      </c>
      <c r="G89" s="398">
        <v>1</v>
      </c>
      <c r="H89" s="399">
        <f>F89*G89</f>
        <v>560000</v>
      </c>
    </row>
    <row r="90" spans="1:8" ht="15.75" thickBot="1">
      <c r="A90" s="376">
        <v>8</v>
      </c>
      <c r="B90" s="949" t="s">
        <v>607</v>
      </c>
      <c r="C90" s="949"/>
      <c r="D90" s="949"/>
      <c r="E90" s="949"/>
      <c r="F90" s="949"/>
      <c r="G90" s="949"/>
      <c r="H90" s="950"/>
    </row>
    <row r="91" spans="1:8" ht="67.5" customHeight="1">
      <c r="A91" s="379" t="s">
        <v>608</v>
      </c>
      <c r="B91" s="948" t="s">
        <v>541</v>
      </c>
      <c r="C91" s="948" t="s">
        <v>541</v>
      </c>
      <c r="D91" s="948" t="s">
        <v>541</v>
      </c>
      <c r="E91" s="386" t="s">
        <v>489</v>
      </c>
      <c r="F91" s="387">
        <v>64000</v>
      </c>
      <c r="G91" s="386">
        <v>21</v>
      </c>
      <c r="H91" s="388">
        <f>F91*G91</f>
        <v>1344000</v>
      </c>
    </row>
    <row r="92" spans="1:8" ht="15">
      <c r="A92" s="366" t="s">
        <v>609</v>
      </c>
      <c r="B92" s="954" t="s">
        <v>562</v>
      </c>
      <c r="C92" s="954" t="s">
        <v>562</v>
      </c>
      <c r="D92" s="954" t="s">
        <v>562</v>
      </c>
      <c r="E92" s="389" t="s">
        <v>563</v>
      </c>
      <c r="F92" s="390">
        <v>48000</v>
      </c>
      <c r="G92" s="389">
        <v>12</v>
      </c>
      <c r="H92" s="391">
        <f>+G92*F92</f>
        <v>576000</v>
      </c>
    </row>
    <row r="93" spans="1:8" ht="15">
      <c r="A93" s="365" t="s">
        <v>610</v>
      </c>
      <c r="B93" s="954" t="s">
        <v>565</v>
      </c>
      <c r="C93" s="954" t="s">
        <v>565</v>
      </c>
      <c r="D93" s="954" t="s">
        <v>565</v>
      </c>
      <c r="E93" s="389" t="s">
        <v>489</v>
      </c>
      <c r="F93" s="390">
        <v>10000</v>
      </c>
      <c r="G93" s="389">
        <v>80</v>
      </c>
      <c r="H93" s="391">
        <f>+G93*F93</f>
        <v>800000</v>
      </c>
    </row>
    <row r="94" spans="1:8" ht="54.75" customHeight="1">
      <c r="A94" s="365" t="s">
        <v>611</v>
      </c>
      <c r="B94" s="954" t="s">
        <v>612</v>
      </c>
      <c r="C94" s="954" t="s">
        <v>612</v>
      </c>
      <c r="D94" s="954" t="s">
        <v>612</v>
      </c>
      <c r="E94" s="389" t="s">
        <v>383</v>
      </c>
      <c r="F94" s="389">
        <v>560000</v>
      </c>
      <c r="G94" s="389">
        <v>1</v>
      </c>
      <c r="H94" s="391">
        <f>+G94*F94</f>
        <v>560000</v>
      </c>
    </row>
    <row r="95" spans="1:8" ht="15.75" thickBot="1">
      <c r="A95" s="367" t="s">
        <v>613</v>
      </c>
      <c r="B95" s="955" t="s">
        <v>614</v>
      </c>
      <c r="C95" s="955" t="s">
        <v>614</v>
      </c>
      <c r="D95" s="955" t="s">
        <v>614</v>
      </c>
      <c r="E95" s="395" t="s">
        <v>383</v>
      </c>
      <c r="F95" s="396">
        <v>61978</v>
      </c>
      <c r="G95" s="395">
        <v>20</v>
      </c>
      <c r="H95" s="397">
        <f>+G95*F95</f>
        <v>1239560</v>
      </c>
    </row>
    <row r="96" spans="1:8" ht="15.75" thickBot="1">
      <c r="A96" s="376">
        <v>9</v>
      </c>
      <c r="B96" s="949" t="s">
        <v>615</v>
      </c>
      <c r="C96" s="949"/>
      <c r="D96" s="949"/>
      <c r="E96" s="949"/>
      <c r="F96" s="949"/>
      <c r="G96" s="949"/>
      <c r="H96" s="950"/>
    </row>
    <row r="97" spans="1:8" ht="41.25" customHeight="1">
      <c r="A97" s="368" t="s">
        <v>616</v>
      </c>
      <c r="B97" s="956" t="s">
        <v>617</v>
      </c>
      <c r="C97" s="956" t="s">
        <v>617</v>
      </c>
      <c r="D97" s="956" t="s">
        <v>617</v>
      </c>
      <c r="E97" s="386" t="s">
        <v>493</v>
      </c>
      <c r="F97" s="387">
        <v>34000</v>
      </c>
      <c r="G97" s="386">
        <v>1.5</v>
      </c>
      <c r="H97" s="388">
        <v>550000</v>
      </c>
    </row>
    <row r="98" spans="1:8" ht="15">
      <c r="A98" s="369" t="s">
        <v>618</v>
      </c>
      <c r="B98" s="954" t="s">
        <v>619</v>
      </c>
      <c r="C98" s="954" t="s">
        <v>619</v>
      </c>
      <c r="D98" s="954" t="s">
        <v>619</v>
      </c>
      <c r="E98" s="390" t="s">
        <v>388</v>
      </c>
      <c r="F98" s="390">
        <v>71545</v>
      </c>
      <c r="G98" s="390">
        <v>5</v>
      </c>
      <c r="H98" s="400">
        <f aca="true" t="shared" si="1" ref="H98:H113">+G98*F98</f>
        <v>357725</v>
      </c>
    </row>
    <row r="99" spans="1:8" ht="15">
      <c r="A99" s="369" t="s">
        <v>620</v>
      </c>
      <c r="B99" s="954" t="s">
        <v>503</v>
      </c>
      <c r="C99" s="954" t="s">
        <v>503</v>
      </c>
      <c r="D99" s="954" t="s">
        <v>503</v>
      </c>
      <c r="E99" s="390" t="s">
        <v>504</v>
      </c>
      <c r="F99" s="390">
        <v>3500</v>
      </c>
      <c r="G99" s="390">
        <v>20</v>
      </c>
      <c r="H99" s="400">
        <f t="shared" si="1"/>
        <v>70000</v>
      </c>
    </row>
    <row r="100" spans="1:8" ht="27.75" customHeight="1">
      <c r="A100" s="369" t="s">
        <v>621</v>
      </c>
      <c r="B100" s="954" t="s">
        <v>505</v>
      </c>
      <c r="C100" s="954" t="s">
        <v>505</v>
      </c>
      <c r="D100" s="954" t="s">
        <v>505</v>
      </c>
      <c r="E100" s="390" t="s">
        <v>388</v>
      </c>
      <c r="F100" s="390">
        <v>8478</v>
      </c>
      <c r="G100" s="390">
        <v>5</v>
      </c>
      <c r="H100" s="400">
        <f t="shared" si="1"/>
        <v>42390</v>
      </c>
    </row>
    <row r="101" spans="1:8" ht="25.5" customHeight="1">
      <c r="A101" s="369" t="s">
        <v>622</v>
      </c>
      <c r="B101" s="954" t="s">
        <v>623</v>
      </c>
      <c r="C101" s="954" t="s">
        <v>623</v>
      </c>
      <c r="D101" s="954" t="s">
        <v>623</v>
      </c>
      <c r="E101" s="390" t="s">
        <v>493</v>
      </c>
      <c r="F101" s="390">
        <v>35000</v>
      </c>
      <c r="G101" s="390">
        <v>2</v>
      </c>
      <c r="H101" s="400">
        <f t="shared" si="1"/>
        <v>70000</v>
      </c>
    </row>
    <row r="102" spans="1:8" ht="15">
      <c r="A102" s="369" t="s">
        <v>624</v>
      </c>
      <c r="B102" s="954" t="s">
        <v>625</v>
      </c>
      <c r="C102" s="954" t="s">
        <v>625</v>
      </c>
      <c r="D102" s="954" t="s">
        <v>625</v>
      </c>
      <c r="E102" s="390" t="s">
        <v>388</v>
      </c>
      <c r="F102" s="390">
        <v>27000</v>
      </c>
      <c r="G102" s="390">
        <v>16</v>
      </c>
      <c r="H102" s="400">
        <f t="shared" si="1"/>
        <v>432000</v>
      </c>
    </row>
    <row r="103" spans="1:8" ht="15">
      <c r="A103" s="369" t="s">
        <v>626</v>
      </c>
      <c r="B103" s="954" t="s">
        <v>490</v>
      </c>
      <c r="C103" s="954" t="s">
        <v>490</v>
      </c>
      <c r="D103" s="954" t="s">
        <v>490</v>
      </c>
      <c r="E103" s="390" t="s">
        <v>388</v>
      </c>
      <c r="F103" s="390">
        <v>11000</v>
      </c>
      <c r="G103" s="390">
        <v>50</v>
      </c>
      <c r="H103" s="400">
        <f t="shared" si="1"/>
        <v>550000</v>
      </c>
    </row>
    <row r="104" spans="1:8" ht="15">
      <c r="A104" s="369" t="s">
        <v>627</v>
      </c>
      <c r="B104" s="954" t="s">
        <v>565</v>
      </c>
      <c r="C104" s="954" t="s">
        <v>565</v>
      </c>
      <c r="D104" s="954" t="s">
        <v>565</v>
      </c>
      <c r="E104" s="390" t="s">
        <v>489</v>
      </c>
      <c r="F104" s="390">
        <v>10000</v>
      </c>
      <c r="G104" s="390">
        <v>50</v>
      </c>
      <c r="H104" s="400">
        <f t="shared" si="1"/>
        <v>500000</v>
      </c>
    </row>
    <row r="105" spans="1:8" ht="15">
      <c r="A105" s="369" t="s">
        <v>628</v>
      </c>
      <c r="B105" s="954" t="s">
        <v>629</v>
      </c>
      <c r="C105" s="954" t="s">
        <v>629</v>
      </c>
      <c r="D105" s="954" t="s">
        <v>629</v>
      </c>
      <c r="E105" s="390" t="s">
        <v>388</v>
      </c>
      <c r="F105" s="390">
        <v>71545</v>
      </c>
      <c r="G105" s="390">
        <v>5</v>
      </c>
      <c r="H105" s="400">
        <f t="shared" si="1"/>
        <v>357725</v>
      </c>
    </row>
    <row r="106" spans="1:8" ht="15">
      <c r="A106" s="369" t="s">
        <v>630</v>
      </c>
      <c r="B106" s="954" t="s">
        <v>503</v>
      </c>
      <c r="C106" s="954" t="s">
        <v>503</v>
      </c>
      <c r="D106" s="954" t="s">
        <v>503</v>
      </c>
      <c r="E106" s="390" t="s">
        <v>504</v>
      </c>
      <c r="F106" s="390">
        <v>3500</v>
      </c>
      <c r="G106" s="390">
        <v>140</v>
      </c>
      <c r="H106" s="400">
        <f t="shared" si="1"/>
        <v>490000</v>
      </c>
    </row>
    <row r="107" spans="1:8" ht="31.5" customHeight="1">
      <c r="A107" s="369" t="s">
        <v>631</v>
      </c>
      <c r="B107" s="954" t="s">
        <v>505</v>
      </c>
      <c r="C107" s="954" t="s">
        <v>505</v>
      </c>
      <c r="D107" s="954" t="s">
        <v>505</v>
      </c>
      <c r="E107" s="390" t="s">
        <v>388</v>
      </c>
      <c r="F107" s="390">
        <v>8478</v>
      </c>
      <c r="G107" s="390">
        <v>5</v>
      </c>
      <c r="H107" s="400">
        <f t="shared" si="1"/>
        <v>42390</v>
      </c>
    </row>
    <row r="108" spans="1:8" ht="15">
      <c r="A108" s="369" t="s">
        <v>632</v>
      </c>
      <c r="B108" s="954" t="s">
        <v>548</v>
      </c>
      <c r="C108" s="954" t="s">
        <v>548</v>
      </c>
      <c r="D108" s="954" t="s">
        <v>548</v>
      </c>
      <c r="E108" s="390" t="s">
        <v>383</v>
      </c>
      <c r="F108" s="390">
        <v>60000</v>
      </c>
      <c r="G108" s="390">
        <v>1</v>
      </c>
      <c r="H108" s="400">
        <f t="shared" si="1"/>
        <v>60000</v>
      </c>
    </row>
    <row r="109" spans="1:8" ht="15">
      <c r="A109" s="369" t="s">
        <v>633</v>
      </c>
      <c r="B109" s="954" t="s">
        <v>634</v>
      </c>
      <c r="C109" s="954" t="s">
        <v>634</v>
      </c>
      <c r="D109" s="954" t="s">
        <v>634</v>
      </c>
      <c r="E109" s="390" t="s">
        <v>383</v>
      </c>
      <c r="F109" s="390">
        <v>80000</v>
      </c>
      <c r="G109" s="390">
        <v>2</v>
      </c>
      <c r="H109" s="400">
        <f t="shared" si="1"/>
        <v>160000</v>
      </c>
    </row>
    <row r="110" spans="1:8" ht="15">
      <c r="A110" s="369" t="s">
        <v>635</v>
      </c>
      <c r="B110" s="954" t="s">
        <v>636</v>
      </c>
      <c r="C110" s="954" t="s">
        <v>636</v>
      </c>
      <c r="D110" s="954" t="s">
        <v>636</v>
      </c>
      <c r="E110" s="390" t="s">
        <v>493</v>
      </c>
      <c r="F110" s="390">
        <v>515500</v>
      </c>
      <c r="G110" s="390">
        <v>1</v>
      </c>
      <c r="H110" s="400">
        <f t="shared" si="1"/>
        <v>515500</v>
      </c>
    </row>
    <row r="111" spans="1:8" ht="15">
      <c r="A111" s="369" t="s">
        <v>637</v>
      </c>
      <c r="B111" s="954" t="s">
        <v>638</v>
      </c>
      <c r="C111" s="954" t="s">
        <v>638</v>
      </c>
      <c r="D111" s="954" t="s">
        <v>638</v>
      </c>
      <c r="E111" s="390" t="s">
        <v>388</v>
      </c>
      <c r="F111" s="390">
        <v>350000</v>
      </c>
      <c r="G111" s="390">
        <v>3</v>
      </c>
      <c r="H111" s="400">
        <f t="shared" si="1"/>
        <v>1050000</v>
      </c>
    </row>
    <row r="112" spans="1:8" ht="15">
      <c r="A112" s="369" t="s">
        <v>639</v>
      </c>
      <c r="B112" s="954" t="s">
        <v>640</v>
      </c>
      <c r="C112" s="954" t="s">
        <v>640</v>
      </c>
      <c r="D112" s="954" t="s">
        <v>640</v>
      </c>
      <c r="E112" s="390" t="s">
        <v>489</v>
      </c>
      <c r="F112" s="390">
        <v>40000</v>
      </c>
      <c r="G112" s="390">
        <v>40</v>
      </c>
      <c r="H112" s="400">
        <f t="shared" si="1"/>
        <v>1600000</v>
      </c>
    </row>
    <row r="113" spans="1:8" ht="25.5" customHeight="1" thickBot="1">
      <c r="A113" s="370" t="s">
        <v>648</v>
      </c>
      <c r="B113" s="952" t="s">
        <v>641</v>
      </c>
      <c r="C113" s="952" t="s">
        <v>640</v>
      </c>
      <c r="D113" s="952" t="s">
        <v>640</v>
      </c>
      <c r="E113" s="401" t="s">
        <v>388</v>
      </c>
      <c r="F113" s="401">
        <v>46500</v>
      </c>
      <c r="G113" s="401">
        <v>49</v>
      </c>
      <c r="H113" s="380">
        <f t="shared" si="1"/>
        <v>2278500</v>
      </c>
    </row>
    <row r="114" spans="1:8" ht="15.75">
      <c r="A114" s="963" t="s">
        <v>529</v>
      </c>
      <c r="B114" s="964"/>
      <c r="C114" s="964"/>
      <c r="D114" s="965"/>
      <c r="E114" s="372"/>
      <c r="F114" s="373"/>
      <c r="G114" s="374"/>
      <c r="H114" s="381">
        <f>SUM(H42:H113)</f>
        <v>46977508</v>
      </c>
    </row>
    <row r="115" spans="1:8" ht="15.75">
      <c r="A115" s="966" t="s">
        <v>530</v>
      </c>
      <c r="B115" s="967"/>
      <c r="C115" s="967"/>
      <c r="D115" s="968"/>
      <c r="E115" s="359">
        <v>0.15</v>
      </c>
      <c r="F115" s="360"/>
      <c r="G115" s="361"/>
      <c r="H115" s="382">
        <f>ROUND(H114*15%,0)</f>
        <v>7046626</v>
      </c>
    </row>
    <row r="116" spans="1:8" ht="15.75">
      <c r="A116" s="966" t="s">
        <v>531</v>
      </c>
      <c r="B116" s="967"/>
      <c r="C116" s="967"/>
      <c r="D116" s="968"/>
      <c r="E116" s="359">
        <v>0.1</v>
      </c>
      <c r="F116" s="360"/>
      <c r="G116" s="361"/>
      <c r="H116" s="382">
        <f>ROUND(H114*10%,0)</f>
        <v>4697751</v>
      </c>
    </row>
    <row r="117" spans="1:8" ht="15.75">
      <c r="A117" s="966" t="s">
        <v>532</v>
      </c>
      <c r="B117" s="967"/>
      <c r="C117" s="967"/>
      <c r="D117" s="968"/>
      <c r="E117" s="359">
        <v>0.05</v>
      </c>
      <c r="F117" s="360"/>
      <c r="G117" s="361"/>
      <c r="H117" s="382">
        <f>ROUND(H114*5%,0)</f>
        <v>2348875</v>
      </c>
    </row>
    <row r="118" spans="1:8" ht="16.5" thickBot="1">
      <c r="A118" s="957" t="s">
        <v>533</v>
      </c>
      <c r="B118" s="958"/>
      <c r="C118" s="958"/>
      <c r="D118" s="959"/>
      <c r="E118" s="402">
        <v>0.16</v>
      </c>
      <c r="F118" s="403"/>
      <c r="G118" s="404"/>
      <c r="H118" s="405">
        <f>ROUND(H117*16%,0)</f>
        <v>375820</v>
      </c>
    </row>
    <row r="119" spans="1:8" ht="16.5" thickBot="1">
      <c r="A119" s="960" t="s">
        <v>534</v>
      </c>
      <c r="B119" s="961"/>
      <c r="C119" s="961"/>
      <c r="D119" s="962"/>
      <c r="E119" s="406"/>
      <c r="F119" s="407"/>
      <c r="G119" s="408"/>
      <c r="H119" s="409">
        <f>SUM(H114:H118)</f>
        <v>61446580</v>
      </c>
    </row>
    <row r="120" spans="1:9" ht="15.75" thickBot="1">
      <c r="A120" s="660"/>
      <c r="B120" s="597"/>
      <c r="C120" s="597"/>
      <c r="D120" s="597"/>
      <c r="E120" s="597"/>
      <c r="F120" s="597"/>
      <c r="G120" s="597"/>
      <c r="H120" s="621"/>
      <c r="I120" s="362"/>
    </row>
    <row r="121" spans="1:8" ht="15.75" thickBot="1">
      <c r="A121" s="651" t="s">
        <v>99</v>
      </c>
      <c r="B121" s="652"/>
      <c r="C121" s="652"/>
      <c r="D121" s="652"/>
      <c r="E121" s="652"/>
      <c r="F121" s="652"/>
      <c r="G121" s="652"/>
      <c r="H121" s="653"/>
    </row>
    <row r="122" spans="1:8" ht="23.25" customHeight="1">
      <c r="A122" s="93" t="s">
        <v>81</v>
      </c>
      <c r="B122" s="654" t="s">
        <v>100</v>
      </c>
      <c r="C122" s="655"/>
      <c r="D122" s="655"/>
      <c r="E122" s="655"/>
      <c r="F122" s="655"/>
      <c r="G122" s="655"/>
      <c r="H122" s="656"/>
    </row>
    <row r="123" spans="1:8" ht="15">
      <c r="A123" s="94" t="s">
        <v>82</v>
      </c>
      <c r="B123" s="657" t="s">
        <v>101</v>
      </c>
      <c r="C123" s="658"/>
      <c r="D123" s="658"/>
      <c r="E123" s="658"/>
      <c r="F123" s="658"/>
      <c r="G123" s="658"/>
      <c r="H123" s="659"/>
    </row>
    <row r="124" spans="1:8" ht="27" customHeight="1">
      <c r="A124" s="94">
        <v>3</v>
      </c>
      <c r="B124" s="657" t="s">
        <v>422</v>
      </c>
      <c r="C124" s="658"/>
      <c r="D124" s="658"/>
      <c r="E124" s="658"/>
      <c r="F124" s="658"/>
      <c r="G124" s="658"/>
      <c r="H124" s="659"/>
    </row>
    <row r="125" spans="1:8" ht="15">
      <c r="A125" s="94">
        <v>4</v>
      </c>
      <c r="B125" s="657" t="s">
        <v>523</v>
      </c>
      <c r="C125" s="658"/>
      <c r="D125" s="658"/>
      <c r="E125" s="658"/>
      <c r="F125" s="658"/>
      <c r="G125" s="658"/>
      <c r="H125" s="659"/>
    </row>
    <row r="126" spans="1:8" ht="18.75" customHeight="1">
      <c r="A126" s="94">
        <v>5</v>
      </c>
      <c r="B126" s="657" t="s">
        <v>350</v>
      </c>
      <c r="C126" s="658"/>
      <c r="D126" s="658"/>
      <c r="E126" s="658"/>
      <c r="F126" s="658"/>
      <c r="G126" s="658"/>
      <c r="H126" s="659"/>
    </row>
    <row r="127" spans="1:8" ht="29.25" customHeight="1" thickBot="1">
      <c r="A127" s="159">
        <v>7</v>
      </c>
      <c r="B127" s="803" t="s">
        <v>524</v>
      </c>
      <c r="C127" s="804"/>
      <c r="D127" s="804"/>
      <c r="E127" s="804"/>
      <c r="F127" s="804"/>
      <c r="G127" s="804"/>
      <c r="H127" s="805"/>
    </row>
    <row r="128" spans="1:8" ht="15">
      <c r="A128" s="18"/>
      <c r="B128" s="95"/>
      <c r="C128" s="20"/>
      <c r="D128" s="20"/>
      <c r="E128" s="20"/>
      <c r="F128" s="20"/>
      <c r="G128" s="20"/>
      <c r="H128" s="21"/>
    </row>
    <row r="129" spans="1:8" ht="15.75">
      <c r="A129" s="589" t="s">
        <v>116</v>
      </c>
      <c r="B129" s="590"/>
      <c r="C129" s="590"/>
      <c r="D129" s="590"/>
      <c r="E129" s="590"/>
      <c r="F129" s="590"/>
      <c r="G129" s="590"/>
      <c r="H129" s="591"/>
    </row>
    <row r="130" spans="1:8" ht="15.75" customHeight="1">
      <c r="A130" s="81" t="s">
        <v>81</v>
      </c>
      <c r="B130" s="617" t="s">
        <v>117</v>
      </c>
      <c r="C130" s="617"/>
      <c r="D130" s="617"/>
      <c r="E130" s="617"/>
      <c r="F130" s="617"/>
      <c r="G130" s="617"/>
      <c r="H130" s="618"/>
    </row>
    <row r="131" spans="1:8" ht="15.75" customHeight="1">
      <c r="A131" s="83" t="s">
        <v>82</v>
      </c>
      <c r="B131" s="622" t="s">
        <v>118</v>
      </c>
      <c r="C131" s="622"/>
      <c r="D131" s="622"/>
      <c r="E131" s="622"/>
      <c r="F131" s="622"/>
      <c r="G131" s="622"/>
      <c r="H131" s="623"/>
    </row>
    <row r="132" spans="1:8" ht="15.75" thickBot="1">
      <c r="A132" s="101" t="s">
        <v>85</v>
      </c>
      <c r="B132" s="969" t="s">
        <v>119</v>
      </c>
      <c r="C132" s="969"/>
      <c r="D132" s="969"/>
      <c r="E132" s="969"/>
      <c r="F132" s="969"/>
      <c r="G132" s="969"/>
      <c r="H132" s="914"/>
    </row>
    <row r="133" spans="1:8" ht="15">
      <c r="A133" s="18"/>
      <c r="B133" s="95"/>
      <c r="C133" s="20"/>
      <c r="D133" s="20"/>
      <c r="E133" s="20"/>
      <c r="F133" s="20"/>
      <c r="G133" s="20"/>
      <c r="H133" s="21"/>
    </row>
    <row r="134" spans="1:8" ht="15">
      <c r="A134" s="663" t="s">
        <v>120</v>
      </c>
      <c r="B134" s="616"/>
      <c r="C134" s="616"/>
      <c r="D134" s="616"/>
      <c r="E134" s="616"/>
      <c r="F134" s="616"/>
      <c r="G134" s="616"/>
      <c r="H134" s="863"/>
    </row>
    <row r="135" spans="1:8" ht="15" customHeight="1">
      <c r="A135" s="929" t="s">
        <v>152</v>
      </c>
      <c r="B135" s="930"/>
      <c r="C135" s="930"/>
      <c r="D135" s="930"/>
      <c r="E135" s="930"/>
      <c r="F135" s="930"/>
      <c r="G135" s="930"/>
      <c r="H135" s="931"/>
    </row>
    <row r="136" spans="1:8" ht="15">
      <c r="A136" s="96"/>
      <c r="B136" s="97"/>
      <c r="C136" s="98"/>
      <c r="D136" s="98"/>
      <c r="E136" s="98"/>
      <c r="F136" s="98"/>
      <c r="G136" s="98"/>
      <c r="H136" s="99"/>
    </row>
    <row r="137" spans="1:8" ht="15" customHeight="1">
      <c r="A137" s="660" t="s">
        <v>642</v>
      </c>
      <c r="B137" s="597"/>
      <c r="C137" s="597"/>
      <c r="D137" s="597"/>
      <c r="E137" s="597"/>
      <c r="F137" s="597"/>
      <c r="G137" s="597"/>
      <c r="H137" s="621"/>
    </row>
    <row r="138" spans="1:8" ht="15" customHeight="1">
      <c r="A138" s="932" t="s">
        <v>525</v>
      </c>
      <c r="B138" s="617"/>
      <c r="C138" s="617"/>
      <c r="D138" s="617"/>
      <c r="E138" s="617"/>
      <c r="F138" s="617"/>
      <c r="G138" s="617"/>
      <c r="H138" s="618"/>
    </row>
    <row r="139" spans="1:8" ht="15">
      <c r="A139" s="870"/>
      <c r="B139" s="622"/>
      <c r="C139" s="622"/>
      <c r="D139" s="622"/>
      <c r="E139" s="622"/>
      <c r="F139" s="622"/>
      <c r="G139" s="622"/>
      <c r="H139" s="623"/>
    </row>
    <row r="140" spans="1:8" ht="15">
      <c r="A140" s="773" t="s">
        <v>122</v>
      </c>
      <c r="B140" s="774"/>
      <c r="C140" s="774"/>
      <c r="D140" s="774"/>
      <c r="E140" s="774"/>
      <c r="F140" s="774"/>
      <c r="G140" s="774"/>
      <c r="H140" s="775"/>
    </row>
    <row r="141" spans="1:8" ht="55.5" customHeight="1">
      <c r="A141" s="662" t="s">
        <v>123</v>
      </c>
      <c r="B141" s="624"/>
      <c r="C141" s="624"/>
      <c r="D141" s="624"/>
      <c r="E141" s="624"/>
      <c r="F141" s="624"/>
      <c r="G141" s="624"/>
      <c r="H141" s="625"/>
    </row>
    <row r="142" spans="1:8" ht="15">
      <c r="A142" s="96"/>
      <c r="B142" s="97"/>
      <c r="C142" s="98"/>
      <c r="D142" s="98"/>
      <c r="E142" s="98"/>
      <c r="F142" s="98"/>
      <c r="G142" s="98"/>
      <c r="H142" s="99"/>
    </row>
    <row r="143" spans="1:8" ht="27" customHeight="1">
      <c r="A143" s="660" t="s">
        <v>643</v>
      </c>
      <c r="B143" s="597"/>
      <c r="C143" s="597"/>
      <c r="D143" s="597"/>
      <c r="E143" s="597"/>
      <c r="F143" s="597"/>
      <c r="G143" s="597"/>
      <c r="H143" s="621"/>
    </row>
    <row r="144" spans="1:8" ht="15">
      <c r="A144" s="660" t="s">
        <v>40</v>
      </c>
      <c r="B144" s="597"/>
      <c r="C144" s="595" t="s">
        <v>400</v>
      </c>
      <c r="D144" s="595"/>
      <c r="E144" s="595"/>
      <c r="F144" s="595"/>
      <c r="G144" s="595"/>
      <c r="H144" s="596"/>
    </row>
    <row r="145" spans="1:8" ht="15">
      <c r="A145" s="660" t="s">
        <v>41</v>
      </c>
      <c r="B145" s="597"/>
      <c r="C145" s="595" t="s">
        <v>401</v>
      </c>
      <c r="D145" s="595"/>
      <c r="E145" s="595"/>
      <c r="F145" s="595"/>
      <c r="G145" s="595"/>
      <c r="H145" s="596"/>
    </row>
    <row r="146" spans="1:8" ht="15">
      <c r="A146" s="660" t="s">
        <v>43</v>
      </c>
      <c r="B146" s="597"/>
      <c r="C146" s="595" t="s">
        <v>44</v>
      </c>
      <c r="D146" s="595"/>
      <c r="E146" s="595"/>
      <c r="F146" s="595"/>
      <c r="G146" s="595"/>
      <c r="H146" s="596"/>
    </row>
    <row r="147" spans="1:8" ht="15">
      <c r="A147" s="663" t="s">
        <v>45</v>
      </c>
      <c r="B147" s="616"/>
      <c r="C147" s="617" t="s">
        <v>2</v>
      </c>
      <c r="D147" s="617"/>
      <c r="E147" s="617"/>
      <c r="F147" s="617"/>
      <c r="G147" s="617"/>
      <c r="H147" s="618"/>
    </row>
    <row r="148" spans="1:8" ht="15.75" thickBot="1">
      <c r="A148" s="25"/>
      <c r="B148" s="27"/>
      <c r="C148" s="27"/>
      <c r="D148" s="27"/>
      <c r="E148" s="27"/>
      <c r="F148" s="27"/>
      <c r="G148" s="27"/>
      <c r="H148" s="28"/>
    </row>
    <row r="149" spans="1:8" ht="15">
      <c r="A149" s="664" t="s">
        <v>46</v>
      </c>
      <c r="B149" s="665"/>
      <c r="C149" s="666"/>
      <c r="D149" s="571"/>
      <c r="E149" s="667" t="s">
        <v>127</v>
      </c>
      <c r="F149" s="668"/>
      <c r="G149" s="668"/>
      <c r="H149" s="669"/>
    </row>
    <row r="150" spans="1:8" ht="24" customHeight="1">
      <c r="A150" s="572"/>
      <c r="B150" s="670"/>
      <c r="C150" s="670"/>
      <c r="D150" s="573"/>
      <c r="E150" s="572"/>
      <c r="F150" s="670"/>
      <c r="G150" s="670"/>
      <c r="H150" s="573"/>
    </row>
    <row r="151" spans="1:8" ht="60" customHeight="1" thickBot="1">
      <c r="A151" s="574"/>
      <c r="B151" s="671"/>
      <c r="C151" s="671"/>
      <c r="D151" s="575"/>
      <c r="E151" s="574"/>
      <c r="F151" s="671"/>
      <c r="G151" s="671"/>
      <c r="H151" s="575"/>
    </row>
    <row r="152" spans="1:8" ht="15">
      <c r="A152" s="672" t="s">
        <v>48</v>
      </c>
      <c r="B152" s="673"/>
      <c r="C152" s="673"/>
      <c r="D152" s="674"/>
      <c r="E152" s="675" t="s">
        <v>48</v>
      </c>
      <c r="F152" s="676"/>
      <c r="G152" s="676"/>
      <c r="H152" s="677"/>
    </row>
    <row r="153" spans="1:8" ht="15">
      <c r="A153" s="678" t="s">
        <v>40</v>
      </c>
      <c r="B153" s="679"/>
      <c r="C153" s="680" t="s">
        <v>1</v>
      </c>
      <c r="D153" s="681"/>
      <c r="E153" s="83" t="s">
        <v>40</v>
      </c>
      <c r="F153" s="682" t="str">
        <f>C144</f>
        <v>JAIME ANDRES SIERRA MUÑOZ</v>
      </c>
      <c r="G153" s="682"/>
      <c r="H153" s="683"/>
    </row>
    <row r="154" spans="1:8" ht="24.75" customHeight="1">
      <c r="A154" s="678" t="s">
        <v>50</v>
      </c>
      <c r="B154" s="679"/>
      <c r="C154" s="682" t="s">
        <v>42</v>
      </c>
      <c r="D154" s="683"/>
      <c r="E154" s="83" t="s">
        <v>50</v>
      </c>
      <c r="F154" s="682" t="str">
        <f>C145</f>
        <v>ARQUITECTO ASESOR EXTERNO UNIVERSIDAD DE  CUNDINAMARCA</v>
      </c>
      <c r="G154" s="682"/>
      <c r="H154" s="683"/>
    </row>
    <row r="155" spans="1:8" ht="15">
      <c r="A155" s="678" t="s">
        <v>52</v>
      </c>
      <c r="B155" s="679"/>
      <c r="C155" s="679" t="s">
        <v>44</v>
      </c>
      <c r="D155" s="687"/>
      <c r="E155" s="83" t="s">
        <v>52</v>
      </c>
      <c r="F155" s="682" t="str">
        <f>C146</f>
        <v>BIENES Y SERVICIOS</v>
      </c>
      <c r="G155" s="682"/>
      <c r="H155" s="683"/>
    </row>
    <row r="156" spans="1:8" ht="15.75" thickBot="1">
      <c r="A156" s="688" t="s">
        <v>53</v>
      </c>
      <c r="B156" s="689"/>
      <c r="C156" s="689" t="s">
        <v>2</v>
      </c>
      <c r="D156" s="690"/>
      <c r="E156" s="101" t="s">
        <v>53</v>
      </c>
      <c r="F156" s="781" t="str">
        <f>C147</f>
        <v>UNIVERSIDAD DE CUNDINAMARCA</v>
      </c>
      <c r="G156" s="781"/>
      <c r="H156" s="782"/>
    </row>
    <row r="157" spans="1:8" ht="15.75" thickBot="1">
      <c r="A157" s="7"/>
      <c r="B157" s="8"/>
      <c r="C157" s="8"/>
      <c r="D157" s="8"/>
      <c r="E157" s="8"/>
      <c r="F157" s="8"/>
      <c r="G157" s="8"/>
      <c r="H157" s="9"/>
    </row>
    <row r="158" spans="1:8" ht="15.75" thickBot="1">
      <c r="A158" s="667" t="s">
        <v>47</v>
      </c>
      <c r="B158" s="668"/>
      <c r="C158" s="668"/>
      <c r="D158" s="668"/>
      <c r="E158" s="668"/>
      <c r="F158" s="668"/>
      <c r="G158" s="668"/>
      <c r="H158" s="669"/>
    </row>
    <row r="159" spans="1:8" ht="39" customHeight="1">
      <c r="A159" s="570"/>
      <c r="B159" s="666"/>
      <c r="C159" s="666"/>
      <c r="D159" s="666"/>
      <c r="E159" s="666"/>
      <c r="F159" s="666"/>
      <c r="G159" s="666"/>
      <c r="H159" s="571"/>
    </row>
    <row r="160" spans="1:8" ht="60.75" customHeight="1" thickBot="1">
      <c r="A160" s="574"/>
      <c r="B160" s="671"/>
      <c r="C160" s="671"/>
      <c r="D160" s="671"/>
      <c r="E160" s="671"/>
      <c r="F160" s="671"/>
      <c r="G160" s="671"/>
      <c r="H160" s="575"/>
    </row>
    <row r="161" spans="1:8" ht="15">
      <c r="A161" s="675" t="s">
        <v>48</v>
      </c>
      <c r="B161" s="676"/>
      <c r="C161" s="676"/>
      <c r="D161" s="676"/>
      <c r="E161" s="676"/>
      <c r="F161" s="676"/>
      <c r="G161" s="676"/>
      <c r="H161" s="677"/>
    </row>
    <row r="162" spans="1:8" ht="15">
      <c r="A162" s="700" t="s">
        <v>40</v>
      </c>
      <c r="B162" s="701"/>
      <c r="C162" s="684" t="s">
        <v>49</v>
      </c>
      <c r="D162" s="685"/>
      <c r="E162" s="685"/>
      <c r="F162" s="685"/>
      <c r="G162" s="685"/>
      <c r="H162" s="686"/>
    </row>
    <row r="163" spans="1:8" ht="15">
      <c r="A163" s="693" t="s">
        <v>50</v>
      </c>
      <c r="B163" s="694"/>
      <c r="C163" s="684" t="s">
        <v>51</v>
      </c>
      <c r="D163" s="685"/>
      <c r="E163" s="685"/>
      <c r="F163" s="685"/>
      <c r="G163" s="685"/>
      <c r="H163" s="686"/>
    </row>
    <row r="164" spans="1:8" ht="15">
      <c r="A164" s="693" t="s">
        <v>52</v>
      </c>
      <c r="B164" s="694"/>
      <c r="C164" s="684" t="s">
        <v>44</v>
      </c>
      <c r="D164" s="685"/>
      <c r="E164" s="685"/>
      <c r="F164" s="685"/>
      <c r="G164" s="685"/>
      <c r="H164" s="686"/>
    </row>
    <row r="165" spans="1:8" ht="15.75" thickBot="1">
      <c r="A165" s="695" t="s">
        <v>53</v>
      </c>
      <c r="B165" s="696"/>
      <c r="C165" s="697" t="s">
        <v>2</v>
      </c>
      <c r="D165" s="698"/>
      <c r="E165" s="698"/>
      <c r="F165" s="698"/>
      <c r="G165" s="698"/>
      <c r="H165" s="699"/>
    </row>
  </sheetData>
  <sheetProtection/>
  <mergeCells count="174">
    <mergeCell ref="A164:B164"/>
    <mergeCell ref="C164:H164"/>
    <mergeCell ref="A165:B165"/>
    <mergeCell ref="C165:H165"/>
    <mergeCell ref="A121:H121"/>
    <mergeCell ref="B122:H122"/>
    <mergeCell ref="B123:H123"/>
    <mergeCell ref="B124:H124"/>
    <mergeCell ref="B125:H125"/>
    <mergeCell ref="B126:H126"/>
    <mergeCell ref="A158:H158"/>
    <mergeCell ref="A159:H160"/>
    <mergeCell ref="A161:H161"/>
    <mergeCell ref="A162:B162"/>
    <mergeCell ref="C162:H162"/>
    <mergeCell ref="A163:B163"/>
    <mergeCell ref="C163:H163"/>
    <mergeCell ref="A155:B155"/>
    <mergeCell ref="C155:D155"/>
    <mergeCell ref="F155:H155"/>
    <mergeCell ref="A156:B156"/>
    <mergeCell ref="C156:D156"/>
    <mergeCell ref="F156:H156"/>
    <mergeCell ref="A153:B153"/>
    <mergeCell ref="C153:D153"/>
    <mergeCell ref="F153:H153"/>
    <mergeCell ref="A154:B154"/>
    <mergeCell ref="C154:D154"/>
    <mergeCell ref="F154:H154"/>
    <mergeCell ref="A149:B149"/>
    <mergeCell ref="C149:D149"/>
    <mergeCell ref="E149:H149"/>
    <mergeCell ref="A150:D151"/>
    <mergeCell ref="E150:H151"/>
    <mergeCell ref="A152:D152"/>
    <mergeCell ref="E152:H152"/>
    <mergeCell ref="A145:B145"/>
    <mergeCell ref="C145:H145"/>
    <mergeCell ref="A146:B146"/>
    <mergeCell ref="C146:H146"/>
    <mergeCell ref="A147:B147"/>
    <mergeCell ref="C147:H147"/>
    <mergeCell ref="A139:H139"/>
    <mergeCell ref="A140:H140"/>
    <mergeCell ref="A141:H141"/>
    <mergeCell ref="A143:H143"/>
    <mergeCell ref="A144:B144"/>
    <mergeCell ref="C144:H144"/>
    <mergeCell ref="B131:H131"/>
    <mergeCell ref="B132:H132"/>
    <mergeCell ref="A134:H134"/>
    <mergeCell ref="A135:H135"/>
    <mergeCell ref="A137:H137"/>
    <mergeCell ref="A138:H138"/>
    <mergeCell ref="A119:D119"/>
    <mergeCell ref="A129:H129"/>
    <mergeCell ref="B130:H130"/>
    <mergeCell ref="B127:H127"/>
    <mergeCell ref="A120:H120"/>
    <mergeCell ref="B113:D113"/>
    <mergeCell ref="A114:D114"/>
    <mergeCell ref="A115:D115"/>
    <mergeCell ref="A116:D116"/>
    <mergeCell ref="A117:D117"/>
    <mergeCell ref="A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H96"/>
    <mergeCell ref="B97:D97"/>
    <mergeCell ref="B98:D98"/>
    <mergeCell ref="B99:D99"/>
    <mergeCell ref="B100:D100"/>
    <mergeCell ref="B89:D89"/>
    <mergeCell ref="B90:H90"/>
    <mergeCell ref="B91:D91"/>
    <mergeCell ref="B92:D92"/>
    <mergeCell ref="B93:D93"/>
    <mergeCell ref="B94:D94"/>
    <mergeCell ref="B83:D83"/>
    <mergeCell ref="B84:D84"/>
    <mergeCell ref="B85:D85"/>
    <mergeCell ref="B86:D86"/>
    <mergeCell ref="B87:H87"/>
    <mergeCell ref="B88:D88"/>
    <mergeCell ref="B77:D77"/>
    <mergeCell ref="B78:D78"/>
    <mergeCell ref="B79:D79"/>
    <mergeCell ref="B80:H80"/>
    <mergeCell ref="B81:D81"/>
    <mergeCell ref="B82:D82"/>
    <mergeCell ref="B71:D71"/>
    <mergeCell ref="B72:H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H64"/>
    <mergeCell ref="B53:D53"/>
    <mergeCell ref="B54:D54"/>
    <mergeCell ref="B55:D55"/>
    <mergeCell ref="B56:H56"/>
    <mergeCell ref="B57:D57"/>
    <mergeCell ref="B58:D58"/>
    <mergeCell ref="B47:D47"/>
    <mergeCell ref="B48:D48"/>
    <mergeCell ref="B49:D49"/>
    <mergeCell ref="B50:D50"/>
    <mergeCell ref="B51:D51"/>
    <mergeCell ref="B52:D52"/>
    <mergeCell ref="B41:H41"/>
    <mergeCell ref="B42:D42"/>
    <mergeCell ref="B43:H43"/>
    <mergeCell ref="B44:D44"/>
    <mergeCell ref="B45:D45"/>
    <mergeCell ref="B46:D46"/>
    <mergeCell ref="B34:H34"/>
    <mergeCell ref="B35:H35"/>
    <mergeCell ref="B36:H36"/>
    <mergeCell ref="A37:H37"/>
    <mergeCell ref="A38:E38"/>
    <mergeCell ref="B40:D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fitToHeight="0" fitToWidth="1" orientation="portrait" paperSize="9"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R104"/>
  <sheetViews>
    <sheetView zoomScalePageLayoutView="0" workbookViewId="0" topLeftCell="A52">
      <selection activeCell="F58" sqref="F58"/>
    </sheetView>
  </sheetViews>
  <sheetFormatPr defaultColWidth="11.421875" defaultRowHeight="15"/>
  <cols>
    <col min="1" max="1" width="4.00390625" style="4" bestFit="1"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8.8515625" style="318" customWidth="1"/>
    <col min="19" max="16384" width="11.421875" style="4" customWidth="1"/>
  </cols>
  <sheetData>
    <row r="1" spans="1:18" ht="19.5" thickBot="1">
      <c r="A1" s="970"/>
      <c r="B1" s="971"/>
      <c r="C1" s="976" t="s">
        <v>6</v>
      </c>
      <c r="D1" s="977"/>
      <c r="E1" s="977"/>
      <c r="F1" s="977"/>
      <c r="G1" s="978"/>
      <c r="H1" s="273" t="s">
        <v>7</v>
      </c>
      <c r="R1" s="4"/>
    </row>
    <row r="2" spans="1:18" ht="19.5" thickBot="1">
      <c r="A2" s="972"/>
      <c r="B2" s="973"/>
      <c r="C2" s="976" t="s">
        <v>8</v>
      </c>
      <c r="D2" s="977"/>
      <c r="E2" s="977"/>
      <c r="F2" s="977"/>
      <c r="G2" s="978"/>
      <c r="H2" s="274" t="s">
        <v>69</v>
      </c>
      <c r="R2" s="4"/>
    </row>
    <row r="3" spans="1:18" ht="34.5" customHeight="1" thickBot="1">
      <c r="A3" s="974"/>
      <c r="B3" s="975"/>
      <c r="C3" s="976" t="s">
        <v>10</v>
      </c>
      <c r="D3" s="977"/>
      <c r="E3" s="977"/>
      <c r="F3" s="977"/>
      <c r="G3" s="978"/>
      <c r="H3" s="275" t="s">
        <v>70</v>
      </c>
      <c r="R3" s="4"/>
    </row>
    <row r="4" spans="1:18" ht="15.75" thickBot="1">
      <c r="A4" s="276"/>
      <c r="B4" s="276"/>
      <c r="C4" s="276"/>
      <c r="D4" s="276"/>
      <c r="E4" s="276"/>
      <c r="F4" s="276"/>
      <c r="G4" s="276"/>
      <c r="H4" s="276"/>
      <c r="R4" s="4"/>
    </row>
    <row r="5" spans="1:18" ht="16.5" thickBot="1">
      <c r="A5" s="979" t="s">
        <v>11</v>
      </c>
      <c r="B5" s="980"/>
      <c r="C5" s="980"/>
      <c r="D5" s="981">
        <v>41962</v>
      </c>
      <c r="E5" s="981"/>
      <c r="F5" s="981"/>
      <c r="G5" s="277" t="s">
        <v>12</v>
      </c>
      <c r="H5" s="278" t="e">
        <f>#REF!</f>
        <v>#REF!</v>
      </c>
      <c r="R5" s="4"/>
    </row>
    <row r="6" spans="1:18" ht="15" customHeight="1">
      <c r="A6" s="279"/>
      <c r="B6" s="280"/>
      <c r="C6" s="280"/>
      <c r="D6" s="281"/>
      <c r="E6" s="281"/>
      <c r="F6" s="281"/>
      <c r="G6" s="281"/>
      <c r="H6" s="282"/>
      <c r="R6" s="4"/>
    </row>
    <row r="7" spans="1:18" ht="15.75">
      <c r="A7" s="982" t="s">
        <v>13</v>
      </c>
      <c r="B7" s="983"/>
      <c r="C7" s="983"/>
      <c r="D7" s="984" t="s">
        <v>14</v>
      </c>
      <c r="E7" s="984"/>
      <c r="F7" s="984"/>
      <c r="G7" s="984"/>
      <c r="H7" s="985"/>
      <c r="R7" s="4"/>
    </row>
    <row r="8" spans="1:18" ht="15">
      <c r="A8" s="926" t="s">
        <v>516</v>
      </c>
      <c r="B8" s="927"/>
      <c r="C8" s="927"/>
      <c r="D8" s="927"/>
      <c r="E8" s="927"/>
      <c r="F8" s="927"/>
      <c r="G8" s="927"/>
      <c r="H8" s="928"/>
      <c r="R8" s="4"/>
    </row>
    <row r="9" spans="1:18" ht="15.75">
      <c r="A9" s="986" t="s">
        <v>71</v>
      </c>
      <c r="B9" s="987"/>
      <c r="C9" s="987"/>
      <c r="D9" s="987"/>
      <c r="E9" s="987"/>
      <c r="F9" s="987"/>
      <c r="G9" s="987"/>
      <c r="H9" s="988"/>
      <c r="R9" s="4"/>
    </row>
    <row r="10" spans="1:18" ht="35.25" customHeight="1">
      <c r="A10" s="989" t="s">
        <v>650</v>
      </c>
      <c r="B10" s="990"/>
      <c r="C10" s="990"/>
      <c r="D10" s="990"/>
      <c r="E10" s="990"/>
      <c r="F10" s="990"/>
      <c r="G10" s="990"/>
      <c r="H10" s="991"/>
      <c r="R10" s="4"/>
    </row>
    <row r="11" spans="1:18" ht="9.75" customHeight="1">
      <c r="A11" s="283"/>
      <c r="B11" s="281"/>
      <c r="C11" s="281"/>
      <c r="D11" s="281"/>
      <c r="E11" s="281"/>
      <c r="F11" s="281"/>
      <c r="G11" s="281"/>
      <c r="H11" s="282"/>
      <c r="R11" s="4"/>
    </row>
    <row r="12" spans="1:18" ht="15">
      <c r="A12" s="283"/>
      <c r="B12" s="992" t="s">
        <v>459</v>
      </c>
      <c r="C12" s="992"/>
      <c r="D12" s="992"/>
      <c r="E12" s="992"/>
      <c r="F12" s="992"/>
      <c r="G12" s="992"/>
      <c r="H12" s="993"/>
      <c r="R12" s="4"/>
    </row>
    <row r="13" spans="1:18" ht="18.75">
      <c r="A13" s="283"/>
      <c r="B13" s="994" t="s">
        <v>17</v>
      </c>
      <c r="C13" s="994"/>
      <c r="D13" s="994"/>
      <c r="E13" s="285" t="s">
        <v>19</v>
      </c>
      <c r="F13" s="281"/>
      <c r="G13" s="281"/>
      <c r="H13" s="282"/>
      <c r="R13" s="4"/>
    </row>
    <row r="14" spans="1:18" ht="18.75">
      <c r="A14" s="283"/>
      <c r="B14" s="994" t="s">
        <v>18</v>
      </c>
      <c r="C14" s="994"/>
      <c r="D14" s="994"/>
      <c r="E14" s="286"/>
      <c r="F14" s="281"/>
      <c r="G14" s="281"/>
      <c r="H14" s="282"/>
      <c r="R14" s="4"/>
    </row>
    <row r="15" spans="1:18" ht="18.75">
      <c r="A15" s="283"/>
      <c r="B15" s="994" t="s">
        <v>20</v>
      </c>
      <c r="C15" s="994"/>
      <c r="D15" s="994"/>
      <c r="E15" s="286"/>
      <c r="F15" s="281"/>
      <c r="G15" s="281"/>
      <c r="H15" s="282"/>
      <c r="R15" s="4"/>
    </row>
    <row r="16" spans="1:18" ht="6.75" customHeight="1">
      <c r="A16" s="283"/>
      <c r="B16" s="284"/>
      <c r="C16" s="281"/>
      <c r="D16" s="281"/>
      <c r="E16" s="281"/>
      <c r="F16" s="281"/>
      <c r="G16" s="281"/>
      <c r="H16" s="282"/>
      <c r="R16" s="4"/>
    </row>
    <row r="17" spans="1:18" ht="24.75" customHeight="1">
      <c r="A17" s="995" t="s">
        <v>72</v>
      </c>
      <c r="B17" s="996"/>
      <c r="C17" s="996"/>
      <c r="D17" s="996"/>
      <c r="E17" s="996"/>
      <c r="F17" s="996"/>
      <c r="G17" s="996"/>
      <c r="H17" s="997"/>
      <c r="R17" s="4"/>
    </row>
    <row r="18" spans="1:18" ht="9" customHeight="1">
      <c r="A18" s="283"/>
      <c r="B18" s="421"/>
      <c r="C18" s="281"/>
      <c r="D18" s="281"/>
      <c r="E18" s="281"/>
      <c r="F18" s="281"/>
      <c r="G18" s="281"/>
      <c r="H18" s="282"/>
      <c r="R18" s="4"/>
    </row>
    <row r="19" spans="1:18" ht="15.75">
      <c r="A19" s="998" t="s">
        <v>73</v>
      </c>
      <c r="B19" s="999"/>
      <c r="C19" s="999"/>
      <c r="D19" s="999"/>
      <c r="E19" s="999"/>
      <c r="F19" s="999"/>
      <c r="G19" s="999"/>
      <c r="H19" s="1000"/>
      <c r="R19" s="4"/>
    </row>
    <row r="20" spans="1:18" ht="11.25" customHeight="1" thickBot="1">
      <c r="A20" s="283"/>
      <c r="B20" s="287"/>
      <c r="C20" s="287"/>
      <c r="D20" s="287"/>
      <c r="E20" s="287"/>
      <c r="F20" s="287"/>
      <c r="G20" s="287"/>
      <c r="H20" s="288"/>
      <c r="R20" s="4"/>
    </row>
    <row r="21" spans="1:18" ht="16.5" thickBot="1">
      <c r="A21" s="717" t="s">
        <v>74</v>
      </c>
      <c r="B21" s="718"/>
      <c r="C21" s="719"/>
      <c r="D21" s="717" t="s">
        <v>75</v>
      </c>
      <c r="E21" s="718"/>
      <c r="F21" s="719"/>
      <c r="G21" s="717" t="s">
        <v>25</v>
      </c>
      <c r="H21" s="719"/>
      <c r="R21" s="4"/>
    </row>
    <row r="22" spans="1:18" ht="16.5" thickBot="1">
      <c r="A22" s="1001">
        <v>210502</v>
      </c>
      <c r="B22" s="1002"/>
      <c r="C22" s="1003"/>
      <c r="D22" s="1004" t="s">
        <v>651</v>
      </c>
      <c r="E22" s="1005"/>
      <c r="F22" s="1006"/>
      <c r="G22" s="1007">
        <f>G53</f>
        <v>32074000</v>
      </c>
      <c r="H22" s="1008"/>
      <c r="R22" s="4"/>
    </row>
    <row r="23" spans="1:18" ht="16.5" thickBot="1">
      <c r="A23" s="717" t="s">
        <v>74</v>
      </c>
      <c r="B23" s="718"/>
      <c r="C23" s="719"/>
      <c r="D23" s="717" t="s">
        <v>75</v>
      </c>
      <c r="E23" s="718"/>
      <c r="F23" s="719"/>
      <c r="G23" s="717" t="s">
        <v>25</v>
      </c>
      <c r="H23" s="719"/>
      <c r="R23" s="4"/>
    </row>
    <row r="24" spans="1:18" ht="16.5" thickBot="1">
      <c r="A24" s="1001">
        <v>210504</v>
      </c>
      <c r="B24" s="1002"/>
      <c r="C24" s="1003"/>
      <c r="D24" s="1004" t="s">
        <v>515</v>
      </c>
      <c r="E24" s="1005"/>
      <c r="F24" s="1006"/>
      <c r="G24" s="1007">
        <f>G60</f>
        <v>20097000</v>
      </c>
      <c r="H24" s="1008"/>
      <c r="R24" s="4"/>
    </row>
    <row r="25" spans="1:18" ht="16.5" thickBot="1">
      <c r="A25" s="717" t="s">
        <v>370</v>
      </c>
      <c r="B25" s="718"/>
      <c r="C25" s="718"/>
      <c r="D25" s="718"/>
      <c r="E25" s="718"/>
      <c r="F25" s="719"/>
      <c r="G25" s="1009">
        <f>G24+G22</f>
        <v>52171000</v>
      </c>
      <c r="H25" s="719"/>
      <c r="R25" s="4"/>
    </row>
    <row r="26" spans="1:18" ht="15">
      <c r="A26" s="995" t="s">
        <v>77</v>
      </c>
      <c r="B26" s="996"/>
      <c r="C26" s="996"/>
      <c r="D26" s="996"/>
      <c r="E26" s="996"/>
      <c r="F26" s="996"/>
      <c r="G26" s="996"/>
      <c r="H26" s="997"/>
      <c r="R26" s="4"/>
    </row>
    <row r="27" spans="1:18" ht="15">
      <c r="A27" s="995" t="s">
        <v>78</v>
      </c>
      <c r="B27" s="996"/>
      <c r="C27" s="996"/>
      <c r="D27" s="996"/>
      <c r="E27" s="996"/>
      <c r="F27" s="996"/>
      <c r="G27" s="996"/>
      <c r="H27" s="997"/>
      <c r="R27" s="4"/>
    </row>
    <row r="28" spans="1:18" ht="9" customHeight="1">
      <c r="A28" s="283"/>
      <c r="B28" s="292"/>
      <c r="C28" s="281"/>
      <c r="D28" s="281"/>
      <c r="E28" s="281"/>
      <c r="F28" s="281"/>
      <c r="G28" s="281"/>
      <c r="H28" s="282"/>
      <c r="R28" s="4"/>
    </row>
    <row r="29" spans="1:18" ht="15.75">
      <c r="A29" s="986" t="s">
        <v>79</v>
      </c>
      <c r="B29" s="987"/>
      <c r="C29" s="987"/>
      <c r="D29" s="987"/>
      <c r="E29" s="987"/>
      <c r="F29" s="281"/>
      <c r="G29" s="281"/>
      <c r="H29" s="282"/>
      <c r="R29" s="4"/>
    </row>
    <row r="30" spans="1:18" ht="40.5" customHeight="1">
      <c r="A30" s="1010" t="s">
        <v>460</v>
      </c>
      <c r="B30" s="992"/>
      <c r="C30" s="992"/>
      <c r="D30" s="992"/>
      <c r="E30" s="992"/>
      <c r="F30" s="992"/>
      <c r="G30" s="992"/>
      <c r="H30" s="993"/>
      <c r="R30" s="4"/>
    </row>
    <row r="31" spans="1:18" ht="31.5" customHeight="1">
      <c r="A31" s="293" t="s">
        <v>81</v>
      </c>
      <c r="B31" s="1011" t="s">
        <v>652</v>
      </c>
      <c r="C31" s="1012"/>
      <c r="D31" s="1012"/>
      <c r="E31" s="1012"/>
      <c r="F31" s="1012"/>
      <c r="G31" s="1012"/>
      <c r="H31" s="1013"/>
      <c r="R31" s="4"/>
    </row>
    <row r="32" spans="1:18" ht="9" customHeight="1">
      <c r="A32" s="293"/>
      <c r="B32" s="1014"/>
      <c r="C32" s="1014"/>
      <c r="D32" s="1014"/>
      <c r="E32" s="1014"/>
      <c r="F32" s="1014"/>
      <c r="G32" s="1014"/>
      <c r="H32" s="1015"/>
      <c r="R32" s="4"/>
    </row>
    <row r="33" spans="1:18" ht="15">
      <c r="A33" s="293" t="s">
        <v>82</v>
      </c>
      <c r="B33" s="994" t="s">
        <v>83</v>
      </c>
      <c r="C33" s="994"/>
      <c r="D33" s="994"/>
      <c r="E33" s="994"/>
      <c r="F33" s="994"/>
      <c r="G33" s="994"/>
      <c r="H33" s="1016"/>
      <c r="R33" s="4"/>
    </row>
    <row r="34" spans="1:18" ht="15">
      <c r="A34" s="293" t="s">
        <v>133</v>
      </c>
      <c r="B34" s="1012" t="s">
        <v>653</v>
      </c>
      <c r="C34" s="1012"/>
      <c r="D34" s="1012"/>
      <c r="E34" s="1012"/>
      <c r="F34" s="1012"/>
      <c r="G34" s="1012"/>
      <c r="H34" s="1013"/>
      <c r="R34" s="4"/>
    </row>
    <row r="35" spans="1:8" ht="29.25" customHeight="1">
      <c r="A35" s="293" t="s">
        <v>134</v>
      </c>
      <c r="B35" s="1017" t="s">
        <v>654</v>
      </c>
      <c r="C35" s="1017"/>
      <c r="D35" s="1017"/>
      <c r="E35" s="1017"/>
      <c r="F35" s="1017"/>
      <c r="G35" s="1017"/>
      <c r="H35" s="1018"/>
    </row>
    <row r="36" spans="1:8" ht="9" customHeight="1">
      <c r="A36" s="293"/>
      <c r="B36" s="1014"/>
      <c r="C36" s="1014"/>
      <c r="D36" s="1014"/>
      <c r="E36" s="1014"/>
      <c r="F36" s="1014"/>
      <c r="G36" s="1014"/>
      <c r="H36" s="1015"/>
    </row>
    <row r="37" spans="1:8" ht="15">
      <c r="A37" s="293" t="s">
        <v>85</v>
      </c>
      <c r="B37" s="994" t="s">
        <v>86</v>
      </c>
      <c r="C37" s="994"/>
      <c r="D37" s="994"/>
      <c r="E37" s="994"/>
      <c r="F37" s="994"/>
      <c r="G37" s="994"/>
      <c r="H37" s="1016"/>
    </row>
    <row r="38" spans="1:8" ht="51.75" customHeight="1">
      <c r="A38" s="293"/>
      <c r="B38" s="617" t="s">
        <v>655</v>
      </c>
      <c r="C38" s="617"/>
      <c r="D38" s="617"/>
      <c r="E38" s="617"/>
      <c r="F38" s="617"/>
      <c r="G38" s="617"/>
      <c r="H38" s="618"/>
    </row>
    <row r="39" spans="1:8" ht="15">
      <c r="A39" s="293"/>
      <c r="B39" s="419"/>
      <c r="C39" s="419"/>
      <c r="D39" s="419"/>
      <c r="E39" s="419"/>
      <c r="F39" s="419"/>
      <c r="G39" s="419"/>
      <c r="H39" s="420"/>
    </row>
    <row r="40" spans="1:8" ht="15">
      <c r="A40" s="293" t="s">
        <v>88</v>
      </c>
      <c r="B40" s="994" t="s">
        <v>89</v>
      </c>
      <c r="C40" s="994"/>
      <c r="D40" s="994"/>
      <c r="E40" s="994"/>
      <c r="F40" s="994"/>
      <c r="G40" s="994"/>
      <c r="H40" s="1016"/>
    </row>
    <row r="41" spans="1:8" ht="95.25" customHeight="1">
      <c r="A41" s="293"/>
      <c r="B41" s="624" t="s">
        <v>656</v>
      </c>
      <c r="C41" s="624"/>
      <c r="D41" s="624"/>
      <c r="E41" s="624"/>
      <c r="F41" s="624"/>
      <c r="G41" s="624"/>
      <c r="H41" s="625"/>
    </row>
    <row r="42" spans="1:8" ht="15">
      <c r="A42" s="293"/>
      <c r="B42" s="1014"/>
      <c r="C42" s="1014"/>
      <c r="D42" s="1014"/>
      <c r="E42" s="1014"/>
      <c r="F42" s="1014"/>
      <c r="G42" s="1014"/>
      <c r="H42" s="1015"/>
    </row>
    <row r="43" spans="1:8" ht="15">
      <c r="A43" s="293" t="s">
        <v>91</v>
      </c>
      <c r="B43" s="994" t="s">
        <v>92</v>
      </c>
      <c r="C43" s="994"/>
      <c r="D43" s="994"/>
      <c r="E43" s="994"/>
      <c r="F43" s="994"/>
      <c r="G43" s="994"/>
      <c r="H43" s="1016"/>
    </row>
    <row r="44" spans="1:8" ht="65.25" customHeight="1">
      <c r="A44" s="294"/>
      <c r="B44" s="841" t="s">
        <v>657</v>
      </c>
      <c r="C44" s="841"/>
      <c r="D44" s="841"/>
      <c r="E44" s="841"/>
      <c r="F44" s="841"/>
      <c r="G44" s="841"/>
      <c r="H44" s="842"/>
    </row>
    <row r="45" spans="1:8" ht="15.75" thickBot="1">
      <c r="A45" s="1019"/>
      <c r="B45" s="1020"/>
      <c r="C45" s="1020"/>
      <c r="D45" s="1020"/>
      <c r="E45" s="1020"/>
      <c r="F45" s="1020"/>
      <c r="G45" s="1020"/>
      <c r="H45" s="1021"/>
    </row>
    <row r="46" spans="1:8" ht="15.75">
      <c r="A46" s="979" t="s">
        <v>93</v>
      </c>
      <c r="B46" s="980"/>
      <c r="C46" s="980"/>
      <c r="D46" s="980"/>
      <c r="E46" s="980"/>
      <c r="F46" s="290"/>
      <c r="G46" s="290"/>
      <c r="H46" s="291"/>
    </row>
    <row r="47" spans="1:8" ht="15.75" thickBot="1">
      <c r="A47" s="295"/>
      <c r="B47" s="416"/>
      <c r="C47" s="416"/>
      <c r="D47" s="416"/>
      <c r="E47" s="416"/>
      <c r="F47" s="416"/>
      <c r="G47" s="416"/>
      <c r="H47" s="417"/>
    </row>
    <row r="48" spans="1:18" s="276" customFormat="1" ht="30.75" thickBot="1">
      <c r="A48" s="233" t="s">
        <v>0</v>
      </c>
      <c r="B48" s="871" t="s">
        <v>31</v>
      </c>
      <c r="C48" s="873"/>
      <c r="D48" s="872"/>
      <c r="E48" s="233" t="s">
        <v>32</v>
      </c>
      <c r="F48" s="418" t="s">
        <v>33</v>
      </c>
      <c r="G48" s="233" t="s">
        <v>34</v>
      </c>
      <c r="H48" s="234" t="s">
        <v>35</v>
      </c>
      <c r="R48" s="422"/>
    </row>
    <row r="49" spans="1:18" s="276" customFormat="1" ht="15.75" thickBot="1">
      <c r="A49" s="1022" t="s">
        <v>658</v>
      </c>
      <c r="B49" s="1023"/>
      <c r="C49" s="1023"/>
      <c r="D49" s="1023"/>
      <c r="E49" s="1023"/>
      <c r="F49" s="1023"/>
      <c r="G49" s="1023"/>
      <c r="H49" s="1024"/>
      <c r="R49" s="422"/>
    </row>
    <row r="50" spans="1:18" s="276" customFormat="1" ht="33.75" customHeight="1" thickBot="1">
      <c r="A50" s="235">
        <v>1</v>
      </c>
      <c r="B50" s="1025" t="s">
        <v>659</v>
      </c>
      <c r="C50" s="1026"/>
      <c r="D50" s="1027"/>
      <c r="E50" s="423" t="s">
        <v>664</v>
      </c>
      <c r="F50" s="424">
        <v>70</v>
      </c>
      <c r="G50" s="425">
        <v>395000</v>
      </c>
      <c r="H50" s="426">
        <f>G50*F50</f>
        <v>27650000</v>
      </c>
      <c r="R50" s="422"/>
    </row>
    <row r="51" spans="1:18" s="276" customFormat="1" ht="16.5" thickBot="1">
      <c r="A51" s="717" t="s">
        <v>36</v>
      </c>
      <c r="B51" s="718"/>
      <c r="C51" s="718"/>
      <c r="D51" s="718"/>
      <c r="E51" s="718"/>
      <c r="F51" s="229"/>
      <c r="G51" s="1009">
        <f>H50</f>
        <v>27650000</v>
      </c>
      <c r="H51" s="1028"/>
      <c r="R51" s="422"/>
    </row>
    <row r="52" spans="1:18" s="276" customFormat="1" ht="16.5" thickBot="1">
      <c r="A52" s="876" t="s">
        <v>37</v>
      </c>
      <c r="B52" s="877"/>
      <c r="C52" s="877"/>
      <c r="D52" s="877"/>
      <c r="E52" s="877"/>
      <c r="F52" s="230">
        <v>0.16</v>
      </c>
      <c r="G52" s="1029">
        <f>G51*F52</f>
        <v>4424000</v>
      </c>
      <c r="H52" s="1030"/>
      <c r="R52" s="422"/>
    </row>
    <row r="53" spans="1:18" s="276" customFormat="1" ht="16.5" thickBot="1">
      <c r="A53" s="876" t="s">
        <v>38</v>
      </c>
      <c r="B53" s="877"/>
      <c r="C53" s="877"/>
      <c r="D53" s="877"/>
      <c r="E53" s="877"/>
      <c r="F53" s="231"/>
      <c r="G53" s="1009">
        <f>G51+G52</f>
        <v>32074000</v>
      </c>
      <c r="H53" s="1028"/>
      <c r="R53" s="422"/>
    </row>
    <row r="54" spans="1:18" s="276" customFormat="1" ht="16.5" thickBot="1">
      <c r="A54" s="427"/>
      <c r="B54" s="428"/>
      <c r="C54" s="428"/>
      <c r="D54" s="428"/>
      <c r="E54" s="428"/>
      <c r="F54" s="428"/>
      <c r="G54" s="428"/>
      <c r="H54" s="429"/>
      <c r="R54" s="422"/>
    </row>
    <row r="55" spans="1:18" ht="30.75" thickBot="1">
      <c r="A55" s="233" t="s">
        <v>0</v>
      </c>
      <c r="B55" s="871" t="s">
        <v>31</v>
      </c>
      <c r="C55" s="873"/>
      <c r="D55" s="872"/>
      <c r="E55" s="233" t="s">
        <v>32</v>
      </c>
      <c r="F55" s="418" t="s">
        <v>33</v>
      </c>
      <c r="G55" s="233" t="s">
        <v>34</v>
      </c>
      <c r="H55" s="234" t="s">
        <v>35</v>
      </c>
      <c r="R55" s="422"/>
    </row>
    <row r="56" spans="1:18" ht="15.75" thickBot="1">
      <c r="A56" s="1022" t="s">
        <v>54</v>
      </c>
      <c r="B56" s="1023"/>
      <c r="C56" s="1023"/>
      <c r="D56" s="1023"/>
      <c r="E56" s="1023"/>
      <c r="F56" s="1023"/>
      <c r="G56" s="1023"/>
      <c r="H56" s="1024"/>
      <c r="R56" s="422"/>
    </row>
    <row r="57" spans="1:18" ht="33.75" customHeight="1" thickBot="1">
      <c r="A57" s="235">
        <v>1</v>
      </c>
      <c r="B57" s="1025" t="s">
        <v>660</v>
      </c>
      <c r="C57" s="1026"/>
      <c r="D57" s="1027"/>
      <c r="E57" s="430" t="s">
        <v>496</v>
      </c>
      <c r="F57" s="424">
        <v>1650</v>
      </c>
      <c r="G57" s="425">
        <v>10500</v>
      </c>
      <c r="H57" s="426">
        <f>F57*G57</f>
        <v>17325000</v>
      </c>
      <c r="R57" s="422"/>
    </row>
    <row r="58" spans="1:18" ht="16.5" thickBot="1">
      <c r="A58" s="717" t="s">
        <v>36</v>
      </c>
      <c r="B58" s="718"/>
      <c r="C58" s="718"/>
      <c r="D58" s="718"/>
      <c r="E58" s="718"/>
      <c r="F58" s="229"/>
      <c r="G58" s="1009">
        <f>H57</f>
        <v>17325000</v>
      </c>
      <c r="H58" s="1028"/>
      <c r="R58" s="422"/>
    </row>
    <row r="59" spans="1:18" ht="16.5" thickBot="1">
      <c r="A59" s="876" t="s">
        <v>37</v>
      </c>
      <c r="B59" s="877"/>
      <c r="C59" s="877"/>
      <c r="D59" s="877"/>
      <c r="E59" s="877"/>
      <c r="F59" s="230">
        <v>0.16</v>
      </c>
      <c r="G59" s="1029">
        <f>G58*F59</f>
        <v>2772000</v>
      </c>
      <c r="H59" s="1030"/>
      <c r="R59" s="422"/>
    </row>
    <row r="60" spans="1:18" ht="16.5" thickBot="1">
      <c r="A60" s="876" t="s">
        <v>38</v>
      </c>
      <c r="B60" s="877"/>
      <c r="C60" s="877"/>
      <c r="D60" s="877"/>
      <c r="E60" s="877"/>
      <c r="F60" s="231"/>
      <c r="G60" s="1009">
        <f>G58+G59</f>
        <v>20097000</v>
      </c>
      <c r="H60" s="1028"/>
      <c r="R60" s="422"/>
    </row>
    <row r="61" spans="1:18" ht="9" customHeight="1">
      <c r="A61" s="298"/>
      <c r="B61" s="281"/>
      <c r="C61" s="299"/>
      <c r="D61" s="299"/>
      <c r="E61" s="300"/>
      <c r="F61" s="300"/>
      <c r="G61" s="300"/>
      <c r="H61" s="301"/>
      <c r="R61" s="422"/>
    </row>
    <row r="62" spans="1:18" ht="15.75" thickBot="1">
      <c r="A62" s="1031" t="s">
        <v>99</v>
      </c>
      <c r="B62" s="994"/>
      <c r="C62" s="994"/>
      <c r="D62" s="994"/>
      <c r="E62" s="994"/>
      <c r="F62" s="994"/>
      <c r="G62" s="994"/>
      <c r="H62" s="1016"/>
      <c r="R62" s="422"/>
    </row>
    <row r="63" spans="1:18" ht="28.5" customHeight="1">
      <c r="A63" s="302" t="s">
        <v>81</v>
      </c>
      <c r="B63" s="654" t="s">
        <v>100</v>
      </c>
      <c r="C63" s="655"/>
      <c r="D63" s="655"/>
      <c r="E63" s="655"/>
      <c r="F63" s="655"/>
      <c r="G63" s="655"/>
      <c r="H63" s="656"/>
      <c r="R63" s="422"/>
    </row>
    <row r="64" spans="1:8" ht="15">
      <c r="A64" s="303" t="s">
        <v>82</v>
      </c>
      <c r="B64" s="657" t="s">
        <v>101</v>
      </c>
      <c r="C64" s="658"/>
      <c r="D64" s="658"/>
      <c r="E64" s="658"/>
      <c r="F64" s="658"/>
      <c r="G64" s="658"/>
      <c r="H64" s="659"/>
    </row>
    <row r="65" spans="1:8" ht="15">
      <c r="A65" s="303" t="s">
        <v>85</v>
      </c>
      <c r="B65" s="657" t="s">
        <v>661</v>
      </c>
      <c r="C65" s="658"/>
      <c r="D65" s="658"/>
      <c r="E65" s="658"/>
      <c r="F65" s="658"/>
      <c r="G65" s="658"/>
      <c r="H65" s="659"/>
    </row>
    <row r="66" spans="1:8" ht="30.75" customHeight="1" thickBot="1">
      <c r="A66" s="303">
        <v>4</v>
      </c>
      <c r="B66" s="657" t="s">
        <v>662</v>
      </c>
      <c r="C66" s="658"/>
      <c r="D66" s="658"/>
      <c r="E66" s="658"/>
      <c r="F66" s="658"/>
      <c r="G66" s="658"/>
      <c r="H66" s="659"/>
    </row>
    <row r="67" spans="1:8" ht="15">
      <c r="A67" s="289"/>
      <c r="B67" s="304"/>
      <c r="C67" s="290"/>
      <c r="D67" s="290"/>
      <c r="E67" s="290"/>
      <c r="F67" s="290"/>
      <c r="G67" s="290"/>
      <c r="H67" s="291"/>
    </row>
    <row r="68" spans="1:8" ht="15.75">
      <c r="A68" s="986" t="s">
        <v>116</v>
      </c>
      <c r="B68" s="987"/>
      <c r="C68" s="987"/>
      <c r="D68" s="987"/>
      <c r="E68" s="987"/>
      <c r="F68" s="987"/>
      <c r="G68" s="987"/>
      <c r="H68" s="988"/>
    </row>
    <row r="69" spans="1:8" ht="15.75">
      <c r="A69" s="296" t="s">
        <v>81</v>
      </c>
      <c r="B69" s="1032" t="s">
        <v>117</v>
      </c>
      <c r="C69" s="1032"/>
      <c r="D69" s="1032"/>
      <c r="E69" s="1032"/>
      <c r="F69" s="1032"/>
      <c r="G69" s="1032"/>
      <c r="H69" s="1033"/>
    </row>
    <row r="70" spans="1:8" ht="15.75">
      <c r="A70" s="297" t="s">
        <v>82</v>
      </c>
      <c r="B70" s="1034" t="s">
        <v>118</v>
      </c>
      <c r="C70" s="1034"/>
      <c r="D70" s="1034"/>
      <c r="E70" s="1034"/>
      <c r="F70" s="1034"/>
      <c r="G70" s="1034"/>
      <c r="H70" s="1035"/>
    </row>
    <row r="71" spans="1:8" ht="15.75">
      <c r="A71" s="297" t="s">
        <v>85</v>
      </c>
      <c r="B71" s="1034" t="s">
        <v>119</v>
      </c>
      <c r="C71" s="1034"/>
      <c r="D71" s="1034"/>
      <c r="E71" s="1034"/>
      <c r="F71" s="1034"/>
      <c r="G71" s="1034"/>
      <c r="H71" s="1035"/>
    </row>
    <row r="72" spans="1:8" ht="15">
      <c r="A72" s="305"/>
      <c r="B72" s="306"/>
      <c r="C72" s="307"/>
      <c r="D72" s="307"/>
      <c r="E72" s="307"/>
      <c r="F72" s="307"/>
      <c r="G72" s="307"/>
      <c r="H72" s="308"/>
    </row>
    <row r="73" spans="1:8" ht="15">
      <c r="A73" s="1031" t="s">
        <v>120</v>
      </c>
      <c r="B73" s="994"/>
      <c r="C73" s="994"/>
      <c r="D73" s="994"/>
      <c r="E73" s="994"/>
      <c r="F73" s="994"/>
      <c r="G73" s="994"/>
      <c r="H73" s="1016"/>
    </row>
    <row r="74" spans="1:8" ht="15.75" thickBot="1">
      <c r="A74" s="1036" t="s">
        <v>663</v>
      </c>
      <c r="B74" s="1037"/>
      <c r="C74" s="1037"/>
      <c r="D74" s="1037"/>
      <c r="E74" s="1037"/>
      <c r="F74" s="1037"/>
      <c r="G74" s="1037"/>
      <c r="H74" s="1038"/>
    </row>
    <row r="75" spans="1:8" ht="15">
      <c r="A75" s="289"/>
      <c r="B75" s="304"/>
      <c r="C75" s="290"/>
      <c r="D75" s="290"/>
      <c r="E75" s="290"/>
      <c r="F75" s="290"/>
      <c r="G75" s="290"/>
      <c r="H75" s="291"/>
    </row>
    <row r="76" spans="1:8" ht="15">
      <c r="A76" s="1031" t="s">
        <v>461</v>
      </c>
      <c r="B76" s="994"/>
      <c r="C76" s="994"/>
      <c r="D76" s="994"/>
      <c r="E76" s="994"/>
      <c r="F76" s="994"/>
      <c r="G76" s="994"/>
      <c r="H76" s="1016"/>
    </row>
    <row r="77" spans="1:8" ht="15">
      <c r="A77" s="661" t="s">
        <v>352</v>
      </c>
      <c r="B77" s="617"/>
      <c r="C77" s="617"/>
      <c r="D77" s="617"/>
      <c r="E77" s="617"/>
      <c r="F77" s="617"/>
      <c r="G77" s="617"/>
      <c r="H77" s="618"/>
    </row>
    <row r="78" spans="1:8" ht="15.75" thickBot="1">
      <c r="A78" s="431"/>
      <c r="B78" s="432"/>
      <c r="C78" s="432"/>
      <c r="D78" s="432"/>
      <c r="E78" s="432"/>
      <c r="F78" s="432"/>
      <c r="G78" s="432"/>
      <c r="H78" s="433"/>
    </row>
    <row r="79" spans="1:18" ht="15">
      <c r="A79" s="1039" t="s">
        <v>122</v>
      </c>
      <c r="B79" s="1040"/>
      <c r="C79" s="1040"/>
      <c r="D79" s="1040"/>
      <c r="E79" s="1040"/>
      <c r="F79" s="1040"/>
      <c r="G79" s="1040"/>
      <c r="H79" s="1041"/>
      <c r="R79" s="4"/>
    </row>
    <row r="80" spans="1:18" ht="53.25" customHeight="1">
      <c r="A80" s="1042" t="s">
        <v>123</v>
      </c>
      <c r="B80" s="1043"/>
      <c r="C80" s="1043"/>
      <c r="D80" s="1043"/>
      <c r="E80" s="1043"/>
      <c r="F80" s="1043"/>
      <c r="G80" s="1043"/>
      <c r="H80" s="1044"/>
      <c r="R80" s="4"/>
    </row>
    <row r="81" spans="1:18" ht="15">
      <c r="A81" s="305"/>
      <c r="B81" s="306"/>
      <c r="C81" s="307"/>
      <c r="D81" s="307"/>
      <c r="E81" s="307"/>
      <c r="F81" s="307"/>
      <c r="G81" s="307"/>
      <c r="H81" s="308"/>
      <c r="R81" s="4"/>
    </row>
    <row r="82" spans="1:18" ht="33" customHeight="1">
      <c r="A82" s="1031" t="s">
        <v>462</v>
      </c>
      <c r="B82" s="994"/>
      <c r="C82" s="994"/>
      <c r="D82" s="994"/>
      <c r="E82" s="994"/>
      <c r="F82" s="994"/>
      <c r="G82" s="994"/>
      <c r="H82" s="1016"/>
      <c r="R82" s="4"/>
    </row>
    <row r="83" spans="1:18" ht="15" customHeight="1">
      <c r="A83" s="1031" t="s">
        <v>40</v>
      </c>
      <c r="B83" s="994"/>
      <c r="C83" s="595" t="s">
        <v>400</v>
      </c>
      <c r="D83" s="595"/>
      <c r="E83" s="595"/>
      <c r="F83" s="595"/>
      <c r="G83" s="595"/>
      <c r="H83" s="596"/>
      <c r="R83" s="4"/>
    </row>
    <row r="84" spans="1:18" ht="15" customHeight="1">
      <c r="A84" s="1031" t="s">
        <v>41</v>
      </c>
      <c r="B84" s="994"/>
      <c r="C84" s="595" t="s">
        <v>401</v>
      </c>
      <c r="D84" s="595"/>
      <c r="E84" s="595"/>
      <c r="F84" s="595"/>
      <c r="G84" s="595"/>
      <c r="H84" s="596"/>
      <c r="R84" s="4"/>
    </row>
    <row r="85" spans="1:18" ht="15">
      <c r="A85" s="1031" t="s">
        <v>43</v>
      </c>
      <c r="B85" s="994"/>
      <c r="C85" s="595" t="s">
        <v>44</v>
      </c>
      <c r="D85" s="595"/>
      <c r="E85" s="595"/>
      <c r="F85" s="595"/>
      <c r="G85" s="595"/>
      <c r="H85" s="596"/>
      <c r="R85" s="4"/>
    </row>
    <row r="86" spans="1:18" ht="15" customHeight="1">
      <c r="A86" s="1045" t="s">
        <v>45</v>
      </c>
      <c r="B86" s="1011"/>
      <c r="C86" s="617" t="s">
        <v>2</v>
      </c>
      <c r="D86" s="617"/>
      <c r="E86" s="617"/>
      <c r="F86" s="617"/>
      <c r="G86" s="617"/>
      <c r="H86" s="618"/>
      <c r="R86" s="4"/>
    </row>
    <row r="87" spans="1:18" ht="15.75" thickBot="1">
      <c r="A87" s="309"/>
      <c r="B87" s="310"/>
      <c r="C87" s="310"/>
      <c r="D87" s="310"/>
      <c r="E87" s="310"/>
      <c r="F87" s="310"/>
      <c r="G87" s="310"/>
      <c r="H87" s="311"/>
      <c r="R87" s="4"/>
    </row>
    <row r="88" spans="1:18" ht="15">
      <c r="A88" s="1039" t="s">
        <v>46</v>
      </c>
      <c r="B88" s="1040"/>
      <c r="C88" s="1046"/>
      <c r="D88" s="971"/>
      <c r="E88" s="1047" t="s">
        <v>127</v>
      </c>
      <c r="F88" s="1048"/>
      <c r="G88" s="1048"/>
      <c r="H88" s="1049"/>
      <c r="R88" s="4"/>
    </row>
    <row r="89" spans="1:18" ht="15">
      <c r="A89" s="972"/>
      <c r="B89" s="1050"/>
      <c r="C89" s="1050"/>
      <c r="D89" s="973"/>
      <c r="E89" s="972"/>
      <c r="F89" s="1050"/>
      <c r="G89" s="1050"/>
      <c r="H89" s="973"/>
      <c r="R89" s="4"/>
    </row>
    <row r="90" spans="1:18" ht="47.25" customHeight="1" thickBot="1">
      <c r="A90" s="974"/>
      <c r="B90" s="1051"/>
      <c r="C90" s="1051"/>
      <c r="D90" s="975"/>
      <c r="E90" s="974"/>
      <c r="F90" s="1051"/>
      <c r="G90" s="1051"/>
      <c r="H90" s="975"/>
      <c r="R90" s="4"/>
    </row>
    <row r="91" spans="1:18" ht="15">
      <c r="A91" s="1052" t="s">
        <v>48</v>
      </c>
      <c r="B91" s="1053"/>
      <c r="C91" s="1053"/>
      <c r="D91" s="1054"/>
      <c r="E91" s="1055" t="s">
        <v>48</v>
      </c>
      <c r="F91" s="1056"/>
      <c r="G91" s="1056"/>
      <c r="H91" s="1057"/>
      <c r="R91" s="4"/>
    </row>
    <row r="92" spans="1:18" ht="15">
      <c r="A92" s="1058" t="s">
        <v>40</v>
      </c>
      <c r="B92" s="1059"/>
      <c r="C92" s="1060" t="s">
        <v>1</v>
      </c>
      <c r="D92" s="1061"/>
      <c r="E92" s="297" t="s">
        <v>40</v>
      </c>
      <c r="F92" s="1062" t="str">
        <f>C83</f>
        <v>JAIME ANDRES SIERRA MUÑOZ</v>
      </c>
      <c r="G92" s="1062"/>
      <c r="H92" s="1063"/>
      <c r="R92" s="4"/>
    </row>
    <row r="93" spans="1:18" ht="27" customHeight="1">
      <c r="A93" s="1058" t="s">
        <v>50</v>
      </c>
      <c r="B93" s="1059"/>
      <c r="C93" s="1062" t="s">
        <v>42</v>
      </c>
      <c r="D93" s="1063"/>
      <c r="E93" s="297" t="s">
        <v>50</v>
      </c>
      <c r="F93" s="1062" t="str">
        <f>C84</f>
        <v>ARQUITECTO ASESOR EXTERNO UNIVERSIDAD DE  CUNDINAMARCA</v>
      </c>
      <c r="G93" s="1062"/>
      <c r="H93" s="1063"/>
      <c r="R93" s="4"/>
    </row>
    <row r="94" spans="1:18" ht="15">
      <c r="A94" s="1058" t="s">
        <v>52</v>
      </c>
      <c r="B94" s="1059"/>
      <c r="C94" s="1059" t="s">
        <v>44</v>
      </c>
      <c r="D94" s="1064"/>
      <c r="E94" s="297" t="s">
        <v>52</v>
      </c>
      <c r="F94" s="1062" t="str">
        <f>C85</f>
        <v>BIENES Y SERVICIOS</v>
      </c>
      <c r="G94" s="1062"/>
      <c r="H94" s="1063"/>
      <c r="R94" s="4"/>
    </row>
    <row r="95" spans="1:18" ht="15.75" thickBot="1">
      <c r="A95" s="1065" t="s">
        <v>53</v>
      </c>
      <c r="B95" s="1066"/>
      <c r="C95" s="1066" t="s">
        <v>2</v>
      </c>
      <c r="D95" s="1067"/>
      <c r="E95" s="312" t="s">
        <v>53</v>
      </c>
      <c r="F95" s="1068" t="s">
        <v>2</v>
      </c>
      <c r="G95" s="1068"/>
      <c r="H95" s="1069"/>
      <c r="R95" s="4"/>
    </row>
    <row r="96" spans="1:18" ht="15.75" thickBot="1">
      <c r="A96" s="283"/>
      <c r="B96" s="281"/>
      <c r="C96" s="281"/>
      <c r="D96" s="281"/>
      <c r="E96" s="281"/>
      <c r="F96" s="281"/>
      <c r="G96" s="281"/>
      <c r="H96" s="282"/>
      <c r="R96" s="4"/>
    </row>
    <row r="97" spans="1:18" ht="15.75" thickBot="1">
      <c r="A97" s="1047" t="s">
        <v>47</v>
      </c>
      <c r="B97" s="1048"/>
      <c r="C97" s="1048"/>
      <c r="D97" s="1048"/>
      <c r="E97" s="1048"/>
      <c r="F97" s="1048"/>
      <c r="G97" s="1048"/>
      <c r="H97" s="1049"/>
      <c r="R97" s="4"/>
    </row>
    <row r="98" spans="1:18" ht="15">
      <c r="A98" s="970"/>
      <c r="B98" s="1046"/>
      <c r="C98" s="1046"/>
      <c r="D98" s="1046"/>
      <c r="E98" s="1046"/>
      <c r="F98" s="1046"/>
      <c r="G98" s="1046"/>
      <c r="H98" s="971"/>
      <c r="R98" s="4"/>
    </row>
    <row r="99" spans="1:18" ht="50.25" customHeight="1" thickBot="1">
      <c r="A99" s="974"/>
      <c r="B99" s="1051"/>
      <c r="C99" s="1051"/>
      <c r="D99" s="1051"/>
      <c r="E99" s="1051"/>
      <c r="F99" s="1051"/>
      <c r="G99" s="1051"/>
      <c r="H99" s="975"/>
      <c r="R99" s="4"/>
    </row>
    <row r="100" spans="1:18" ht="15">
      <c r="A100" s="1055" t="s">
        <v>48</v>
      </c>
      <c r="B100" s="1056"/>
      <c r="C100" s="1056"/>
      <c r="D100" s="1056"/>
      <c r="E100" s="1056"/>
      <c r="F100" s="1056"/>
      <c r="G100" s="1056"/>
      <c r="H100" s="1057"/>
      <c r="R100" s="4"/>
    </row>
    <row r="101" spans="1:18" ht="15">
      <c r="A101" s="1075" t="s">
        <v>40</v>
      </c>
      <c r="B101" s="1076"/>
      <c r="C101" s="1077" t="s">
        <v>49</v>
      </c>
      <c r="D101" s="1078"/>
      <c r="E101" s="1078"/>
      <c r="F101" s="1078"/>
      <c r="G101" s="1078"/>
      <c r="H101" s="1079"/>
      <c r="R101" s="4"/>
    </row>
    <row r="102" spans="1:18" ht="15">
      <c r="A102" s="1080" t="s">
        <v>50</v>
      </c>
      <c r="B102" s="1081"/>
      <c r="C102" s="1077" t="s">
        <v>51</v>
      </c>
      <c r="D102" s="1078"/>
      <c r="E102" s="1078"/>
      <c r="F102" s="1078"/>
      <c r="G102" s="1078"/>
      <c r="H102" s="1079"/>
      <c r="R102" s="4"/>
    </row>
    <row r="103" spans="1:18" ht="15">
      <c r="A103" s="1080" t="s">
        <v>52</v>
      </c>
      <c r="B103" s="1081"/>
      <c r="C103" s="1077" t="s">
        <v>44</v>
      </c>
      <c r="D103" s="1078"/>
      <c r="E103" s="1078"/>
      <c r="F103" s="1078"/>
      <c r="G103" s="1078"/>
      <c r="H103" s="1079"/>
      <c r="R103" s="4"/>
    </row>
    <row r="104" spans="1:18" ht="15.75" thickBot="1">
      <c r="A104" s="1070" t="s">
        <v>53</v>
      </c>
      <c r="B104" s="1071"/>
      <c r="C104" s="1072" t="s">
        <v>2</v>
      </c>
      <c r="D104" s="1073"/>
      <c r="E104" s="1073"/>
      <c r="F104" s="1073"/>
      <c r="G104" s="1073"/>
      <c r="H104" s="1074"/>
      <c r="R104" s="4"/>
    </row>
  </sheetData>
  <sheetProtection/>
  <mergeCells count="122">
    <mergeCell ref="A104:B104"/>
    <mergeCell ref="C104:H104"/>
    <mergeCell ref="A101:B101"/>
    <mergeCell ref="C101:H101"/>
    <mergeCell ref="A102:B102"/>
    <mergeCell ref="C102:H102"/>
    <mergeCell ref="A103:B103"/>
    <mergeCell ref="C103:H103"/>
    <mergeCell ref="A95:B95"/>
    <mergeCell ref="C95:D95"/>
    <mergeCell ref="F95:H95"/>
    <mergeCell ref="A97:H97"/>
    <mergeCell ref="A98:H99"/>
    <mergeCell ref="A100:H100"/>
    <mergeCell ref="A93:B93"/>
    <mergeCell ref="C93:D93"/>
    <mergeCell ref="F93:H93"/>
    <mergeCell ref="A94:B94"/>
    <mergeCell ref="C94:D94"/>
    <mergeCell ref="F94:H94"/>
    <mergeCell ref="A89:D90"/>
    <mergeCell ref="E89:H90"/>
    <mergeCell ref="A91:D91"/>
    <mergeCell ref="E91:H91"/>
    <mergeCell ref="A92:B92"/>
    <mergeCell ref="C92:D92"/>
    <mergeCell ref="F92:H92"/>
    <mergeCell ref="A85:B85"/>
    <mergeCell ref="C85:H85"/>
    <mergeCell ref="A86:B86"/>
    <mergeCell ref="C86:H86"/>
    <mergeCell ref="A88:B88"/>
    <mergeCell ref="C88:D88"/>
    <mergeCell ref="E88:H88"/>
    <mergeCell ref="A80:H80"/>
    <mergeCell ref="A82:H82"/>
    <mergeCell ref="A83:B83"/>
    <mergeCell ref="C83:H83"/>
    <mergeCell ref="A84:B84"/>
    <mergeCell ref="C84:H84"/>
    <mergeCell ref="B71:H71"/>
    <mergeCell ref="A73:H73"/>
    <mergeCell ref="A74:H74"/>
    <mergeCell ref="A76:H76"/>
    <mergeCell ref="A77:H77"/>
    <mergeCell ref="A79:H79"/>
    <mergeCell ref="B64:H64"/>
    <mergeCell ref="B65:H65"/>
    <mergeCell ref="B66:H66"/>
    <mergeCell ref="A68:H68"/>
    <mergeCell ref="B69:H69"/>
    <mergeCell ref="B70:H70"/>
    <mergeCell ref="A59:E59"/>
    <mergeCell ref="G59:H59"/>
    <mergeCell ref="A60:E60"/>
    <mergeCell ref="G60:H60"/>
    <mergeCell ref="A62:H62"/>
    <mergeCell ref="B63:H63"/>
    <mergeCell ref="A53:E53"/>
    <mergeCell ref="G53:H53"/>
    <mergeCell ref="B55:D55"/>
    <mergeCell ref="A56:H56"/>
    <mergeCell ref="B57:D57"/>
    <mergeCell ref="A58:E58"/>
    <mergeCell ref="G58:H58"/>
    <mergeCell ref="B48:D48"/>
    <mergeCell ref="A49:H49"/>
    <mergeCell ref="B50:D50"/>
    <mergeCell ref="A51:E51"/>
    <mergeCell ref="G51:H51"/>
    <mergeCell ref="A52:E52"/>
    <mergeCell ref="G52:H52"/>
    <mergeCell ref="B41:H41"/>
    <mergeCell ref="B42:H42"/>
    <mergeCell ref="B43:H43"/>
    <mergeCell ref="B44:H44"/>
    <mergeCell ref="A45:H45"/>
    <mergeCell ref="A46:E46"/>
    <mergeCell ref="B34:H34"/>
    <mergeCell ref="B35:H35"/>
    <mergeCell ref="B36:H36"/>
    <mergeCell ref="B37:H37"/>
    <mergeCell ref="B38:H38"/>
    <mergeCell ref="B40:H40"/>
    <mergeCell ref="A27:H27"/>
    <mergeCell ref="A29:E29"/>
    <mergeCell ref="A30:H30"/>
    <mergeCell ref="B31:H31"/>
    <mergeCell ref="B32:H32"/>
    <mergeCell ref="B33:H33"/>
    <mergeCell ref="A24:C24"/>
    <mergeCell ref="D24:F24"/>
    <mergeCell ref="G24:H24"/>
    <mergeCell ref="A25:F25"/>
    <mergeCell ref="G25:H25"/>
    <mergeCell ref="A26:H26"/>
    <mergeCell ref="A22:C22"/>
    <mergeCell ref="D22:F22"/>
    <mergeCell ref="G22:H22"/>
    <mergeCell ref="A23:C23"/>
    <mergeCell ref="D23:F23"/>
    <mergeCell ref="G23:H23"/>
    <mergeCell ref="B13:D13"/>
    <mergeCell ref="B14:D14"/>
    <mergeCell ref="B15:D15"/>
    <mergeCell ref="A17:H17"/>
    <mergeCell ref="A19:H19"/>
    <mergeCell ref="A21:C21"/>
    <mergeCell ref="D21:F21"/>
    <mergeCell ref="G21:H21"/>
    <mergeCell ref="A7:C7"/>
    <mergeCell ref="D7:H7"/>
    <mergeCell ref="A8:H8"/>
    <mergeCell ref="A9:H9"/>
    <mergeCell ref="A10:H10"/>
    <mergeCell ref="B12:H12"/>
    <mergeCell ref="A1:B3"/>
    <mergeCell ref="C1:G1"/>
    <mergeCell ref="C2:G2"/>
    <mergeCell ref="C3:G3"/>
    <mergeCell ref="A5:C5"/>
    <mergeCell ref="D5:F5"/>
  </mergeCells>
  <dataValidations count="4">
    <dataValidation type="textLength" allowBlank="1" showInputMessage="1" showErrorMessage="1" errorTitle="Error de Dato." error="Debe digitar una longitud de texto maxima de 50 caracteres." sqref="B51:D54 B58:D60">
      <formula1>1</formula1>
      <formula2>50</formula2>
    </dataValidation>
    <dataValidation type="decimal" allowBlank="1" showInputMessage="1" showErrorMessage="1" errorTitle="Error de Dato." error="Debe digitar un valor mayor que 0 y con un máximo de 15 caracteres numéricos." sqref="G44 H51:H54 H58:H60">
      <formula1>-0.1</formula1>
      <formula2>460000000000000</formula2>
    </dataValidation>
    <dataValidation type="whole" allowBlank="1" showInputMessage="1" showErrorMessage="1" errorTitle="Error de Dato." error="Debe digitar un numero  mayor que 0 de maximo 15 caracteres" sqref="F44">
      <formula1>0</formula1>
      <formula2>999999999999999</formula2>
    </dataValidation>
    <dataValidation type="textLength" allowBlank="1" showInputMessage="1" showErrorMessage="1" errorTitle="Error de Dato." error="Debe digitar una longitud de texto maxima de 20 caracteres." sqref="E44">
      <formula1>1</formula1>
      <formula2>20</formula2>
    </dataValidation>
  </dataValidations>
  <printOptions/>
  <pageMargins left="0.7" right="0.7" top="0.75" bottom="0.75" header="0.3" footer="0.3"/>
  <pageSetup fitToHeight="0" fitToWidth="1" orientation="portrait" scale="7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97"/>
  <sheetViews>
    <sheetView zoomScalePageLayoutView="0" workbookViewId="0" topLeftCell="A76">
      <selection activeCell="A91" sqref="A91:H92"/>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4.8515625" style="4" bestFit="1" customWidth="1"/>
    <col min="9" max="9" width="13.28125" style="4" customWidth="1"/>
    <col min="10" max="10" width="9.7109375" style="4" customWidth="1"/>
    <col min="11" max="11" width="12.421875" style="4" customWidth="1"/>
    <col min="12" max="12" width="8.8515625" style="4" customWidth="1"/>
    <col min="13" max="16384" width="11.421875" style="4" customWidth="1"/>
  </cols>
  <sheetData>
    <row r="1" spans="1:8" ht="16.5" thickBot="1">
      <c r="A1" s="570"/>
      <c r="B1" s="571"/>
      <c r="C1" s="605" t="s">
        <v>6</v>
      </c>
      <c r="D1" s="606"/>
      <c r="E1" s="606"/>
      <c r="F1" s="606"/>
      <c r="G1" s="607"/>
      <c r="H1" s="63" t="s">
        <v>7</v>
      </c>
    </row>
    <row r="2" spans="1:8" ht="16.5" thickBot="1">
      <c r="A2" s="572"/>
      <c r="B2" s="573"/>
      <c r="C2" s="605" t="s">
        <v>8</v>
      </c>
      <c r="D2" s="606"/>
      <c r="E2" s="606"/>
      <c r="F2" s="606"/>
      <c r="G2" s="607"/>
      <c r="H2" s="64" t="s">
        <v>69</v>
      </c>
    </row>
    <row r="3" spans="1:8" ht="28.5" customHeight="1" thickBot="1">
      <c r="A3" s="574"/>
      <c r="B3" s="575"/>
      <c r="C3" s="579" t="s">
        <v>10</v>
      </c>
      <c r="D3" s="580"/>
      <c r="E3" s="580"/>
      <c r="F3" s="580"/>
      <c r="G3" s="581"/>
      <c r="H3" s="65" t="s">
        <v>70</v>
      </c>
    </row>
    <row r="4" ht="19.5" customHeight="1" thickBot="1"/>
    <row r="5" spans="1:8" ht="16.5" thickBot="1">
      <c r="A5" s="582" t="s">
        <v>11</v>
      </c>
      <c r="B5" s="583"/>
      <c r="C5" s="583"/>
      <c r="D5" s="584">
        <v>41964</v>
      </c>
      <c r="E5" s="584"/>
      <c r="F5" s="584"/>
      <c r="G5" s="10" t="s">
        <v>12</v>
      </c>
      <c r="H5" s="11" t="e">
        <f>#REF!</f>
        <v>#REF!</v>
      </c>
    </row>
    <row r="6" spans="1:8" ht="15.75">
      <c r="A6" s="66"/>
      <c r="B6" s="67"/>
      <c r="C6" s="67"/>
      <c r="D6" s="8"/>
      <c r="E6" s="8"/>
      <c r="F6" s="8"/>
      <c r="G6" s="8"/>
      <c r="H6" s="9"/>
    </row>
    <row r="7" spans="1:8" ht="15.75">
      <c r="A7" s="585" t="s">
        <v>13</v>
      </c>
      <c r="B7" s="586"/>
      <c r="C7" s="586"/>
      <c r="D7" s="587" t="s">
        <v>14</v>
      </c>
      <c r="E7" s="587"/>
      <c r="F7" s="587"/>
      <c r="G7" s="587"/>
      <c r="H7" s="588"/>
    </row>
    <row r="8" spans="1:8" ht="15">
      <c r="A8" s="926" t="s">
        <v>516</v>
      </c>
      <c r="B8" s="927"/>
      <c r="C8" s="927"/>
      <c r="D8" s="927"/>
      <c r="E8" s="927"/>
      <c r="F8" s="927"/>
      <c r="G8" s="927"/>
      <c r="H8" s="928"/>
    </row>
    <row r="9" spans="1:8" ht="15.75">
      <c r="A9" s="589" t="s">
        <v>71</v>
      </c>
      <c r="B9" s="590"/>
      <c r="C9" s="590"/>
      <c r="D9" s="590"/>
      <c r="E9" s="590"/>
      <c r="F9" s="590"/>
      <c r="G9" s="590"/>
      <c r="H9" s="591"/>
    </row>
    <row r="10" spans="1:8" ht="35.25" customHeight="1">
      <c r="A10" s="592" t="s">
        <v>665</v>
      </c>
      <c r="B10" s="593"/>
      <c r="C10" s="593"/>
      <c r="D10" s="593"/>
      <c r="E10" s="593"/>
      <c r="F10" s="593"/>
      <c r="G10" s="593"/>
      <c r="H10" s="594"/>
    </row>
    <row r="11" spans="1:8" ht="15">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5.75">
      <c r="A14" s="7"/>
      <c r="B14" s="597" t="s">
        <v>18</v>
      </c>
      <c r="C14" s="597"/>
      <c r="D14" s="597"/>
      <c r="E14" s="111"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6.25" customHeight="1">
      <c r="A17" s="610" t="s">
        <v>72</v>
      </c>
      <c r="B17" s="611"/>
      <c r="C17" s="611"/>
      <c r="D17" s="611"/>
      <c r="E17" s="611"/>
      <c r="F17" s="611"/>
      <c r="G17" s="611"/>
      <c r="H17" s="612"/>
    </row>
    <row r="18" spans="1:8" ht="15">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28.5" customHeight="1" thickBot="1">
      <c r="A21" s="717" t="s">
        <v>74</v>
      </c>
      <c r="B21" s="718"/>
      <c r="C21" s="719"/>
      <c r="D21" s="717" t="s">
        <v>75</v>
      </c>
      <c r="E21" s="718"/>
      <c r="F21" s="719"/>
      <c r="G21" s="783" t="s">
        <v>25</v>
      </c>
      <c r="H21" s="784"/>
    </row>
    <row r="22" spans="1:8" ht="16.5" thickBot="1">
      <c r="A22" s="605">
        <v>210504</v>
      </c>
      <c r="B22" s="606"/>
      <c r="C22" s="607"/>
      <c r="D22" s="579" t="s">
        <v>76</v>
      </c>
      <c r="E22" s="580"/>
      <c r="F22" s="581"/>
      <c r="G22" s="608">
        <f>G50</f>
        <v>1400000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6.75" customHeight="1">
      <c r="A26" s="7"/>
      <c r="B26" s="22"/>
      <c r="C26" s="8"/>
      <c r="D26" s="8"/>
      <c r="E26" s="8"/>
      <c r="F26" s="8"/>
      <c r="G26" s="8"/>
      <c r="H26" s="9"/>
    </row>
    <row r="27" spans="1:8" ht="15.75">
      <c r="A27" s="589" t="s">
        <v>79</v>
      </c>
      <c r="B27" s="590"/>
      <c r="C27" s="590"/>
      <c r="D27" s="590"/>
      <c r="E27" s="590"/>
      <c r="F27" s="8"/>
      <c r="G27" s="8"/>
      <c r="H27" s="9"/>
    </row>
    <row r="28" spans="1:8" ht="36" customHeight="1">
      <c r="A28" s="613" t="s">
        <v>131</v>
      </c>
      <c r="B28" s="614"/>
      <c r="C28" s="614"/>
      <c r="D28" s="614"/>
      <c r="E28" s="614"/>
      <c r="F28" s="614"/>
      <c r="G28" s="614"/>
      <c r="H28" s="615"/>
    </row>
    <row r="29" spans="1:8" ht="15">
      <c r="A29" s="68" t="s">
        <v>81</v>
      </c>
      <c r="B29" s="1082" t="s">
        <v>666</v>
      </c>
      <c r="C29" s="1083"/>
      <c r="D29" s="1083"/>
      <c r="E29" s="1083"/>
      <c r="F29" s="1083"/>
      <c r="G29" s="1083"/>
      <c r="H29" s="1084"/>
    </row>
    <row r="30" spans="1:8" ht="33" customHeight="1">
      <c r="A30" s="68"/>
      <c r="B30" s="595" t="s">
        <v>667</v>
      </c>
      <c r="C30" s="595"/>
      <c r="D30" s="595"/>
      <c r="E30" s="595"/>
      <c r="F30" s="595"/>
      <c r="G30" s="595"/>
      <c r="H30" s="596"/>
    </row>
    <row r="31" spans="1:8" ht="15">
      <c r="A31" s="68" t="s">
        <v>82</v>
      </c>
      <c r="B31" s="597" t="s">
        <v>83</v>
      </c>
      <c r="C31" s="597"/>
      <c r="D31" s="597"/>
      <c r="E31" s="597"/>
      <c r="F31" s="597"/>
      <c r="G31" s="597"/>
      <c r="H31" s="621"/>
    </row>
    <row r="32" spans="1:8" ht="12.75" customHeight="1">
      <c r="A32" s="68" t="s">
        <v>133</v>
      </c>
      <c r="B32" s="624" t="s">
        <v>668</v>
      </c>
      <c r="C32" s="624"/>
      <c r="D32" s="624"/>
      <c r="E32" s="624"/>
      <c r="F32" s="624"/>
      <c r="G32" s="624"/>
      <c r="H32" s="625"/>
    </row>
    <row r="33" spans="1:8" ht="15">
      <c r="A33" s="68" t="s">
        <v>134</v>
      </c>
      <c r="B33" s="637" t="s">
        <v>669</v>
      </c>
      <c r="C33" s="637"/>
      <c r="D33" s="637"/>
      <c r="E33" s="637"/>
      <c r="F33" s="637"/>
      <c r="G33" s="637"/>
      <c r="H33" s="788"/>
    </row>
    <row r="34" spans="1:8" ht="6" customHeight="1">
      <c r="A34" s="68"/>
      <c r="B34" s="619"/>
      <c r="C34" s="619"/>
      <c r="D34" s="619"/>
      <c r="E34" s="619"/>
      <c r="F34" s="619"/>
      <c r="G34" s="619"/>
      <c r="H34" s="620"/>
    </row>
    <row r="35" spans="1:8" ht="15">
      <c r="A35" s="68" t="s">
        <v>85</v>
      </c>
      <c r="B35" s="597" t="s">
        <v>86</v>
      </c>
      <c r="C35" s="597"/>
      <c r="D35" s="597"/>
      <c r="E35" s="597"/>
      <c r="F35" s="597"/>
      <c r="G35" s="597"/>
      <c r="H35" s="621"/>
    </row>
    <row r="36" spans="1:8" ht="59.25" customHeight="1">
      <c r="A36" s="68"/>
      <c r="B36" s="624" t="s">
        <v>670</v>
      </c>
      <c r="C36" s="624"/>
      <c r="D36" s="624"/>
      <c r="E36" s="624"/>
      <c r="F36" s="624"/>
      <c r="G36" s="624"/>
      <c r="H36" s="625"/>
    </row>
    <row r="37" spans="1:8" ht="15">
      <c r="A37" s="68"/>
      <c r="B37" s="434"/>
      <c r="C37" s="434"/>
      <c r="D37" s="434"/>
      <c r="E37" s="434"/>
      <c r="F37" s="434"/>
      <c r="G37" s="434"/>
      <c r="H37" s="435"/>
    </row>
    <row r="38" spans="1:8" ht="15">
      <c r="A38" s="68" t="s">
        <v>88</v>
      </c>
      <c r="B38" s="597" t="s">
        <v>89</v>
      </c>
      <c r="C38" s="597"/>
      <c r="D38" s="597"/>
      <c r="E38" s="597"/>
      <c r="F38" s="597"/>
      <c r="G38" s="597"/>
      <c r="H38" s="621"/>
    </row>
    <row r="39" spans="1:8" ht="92.25" customHeight="1">
      <c r="A39" s="68"/>
      <c r="B39" s="624" t="s">
        <v>259</v>
      </c>
      <c r="C39" s="624"/>
      <c r="D39" s="624"/>
      <c r="E39" s="624"/>
      <c r="F39" s="624"/>
      <c r="G39" s="624"/>
      <c r="H39" s="625"/>
    </row>
    <row r="40" spans="1:8" ht="15">
      <c r="A40" s="68"/>
      <c r="B40" s="619"/>
      <c r="C40" s="619"/>
      <c r="D40" s="619"/>
      <c r="E40" s="619"/>
      <c r="F40" s="619"/>
      <c r="G40" s="619"/>
      <c r="H40" s="620"/>
    </row>
    <row r="41" spans="1:8" ht="15">
      <c r="A41" s="68" t="s">
        <v>91</v>
      </c>
      <c r="B41" s="597" t="s">
        <v>92</v>
      </c>
      <c r="C41" s="597"/>
      <c r="D41" s="597"/>
      <c r="E41" s="597"/>
      <c r="F41" s="597"/>
      <c r="G41" s="597"/>
      <c r="H41" s="621"/>
    </row>
    <row r="42" spans="1:8" ht="45.75" customHeight="1">
      <c r="A42" s="71"/>
      <c r="B42" s="624" t="s">
        <v>671</v>
      </c>
      <c r="C42" s="624"/>
      <c r="D42" s="624"/>
      <c r="E42" s="624"/>
      <c r="F42" s="624"/>
      <c r="G42" s="624"/>
      <c r="H42" s="625"/>
    </row>
    <row r="43" spans="1:8" ht="15">
      <c r="A43" s="626"/>
      <c r="B43" s="627"/>
      <c r="C43" s="627"/>
      <c r="D43" s="627"/>
      <c r="E43" s="627"/>
      <c r="F43" s="627"/>
      <c r="G43" s="627"/>
      <c r="H43" s="628"/>
    </row>
    <row r="44" spans="1:8" ht="18" customHeight="1">
      <c r="A44" s="589" t="s">
        <v>93</v>
      </c>
      <c r="B44" s="590"/>
      <c r="C44" s="590"/>
      <c r="D44" s="590"/>
      <c r="E44" s="590"/>
      <c r="F44" s="8"/>
      <c r="G44" s="8"/>
      <c r="H44" s="9"/>
    </row>
    <row r="45" spans="1:8" ht="9.75" customHeight="1" thickBot="1">
      <c r="A45" s="153"/>
      <c r="B45" s="436"/>
      <c r="C45" s="436"/>
      <c r="D45" s="436"/>
      <c r="E45" s="436"/>
      <c r="F45" s="436"/>
      <c r="G45" s="436"/>
      <c r="H45" s="437"/>
    </row>
    <row r="46" spans="1:8" ht="30" customHeight="1" thickBot="1">
      <c r="A46" s="233" t="s">
        <v>0</v>
      </c>
      <c r="B46" s="789" t="s">
        <v>94</v>
      </c>
      <c r="C46" s="790"/>
      <c r="D46" s="791"/>
      <c r="E46" s="233" t="s">
        <v>32</v>
      </c>
      <c r="F46" s="233" t="s">
        <v>33</v>
      </c>
      <c r="G46" s="233" t="s">
        <v>34</v>
      </c>
      <c r="H46" s="233" t="s">
        <v>35</v>
      </c>
    </row>
    <row r="47" spans="1:8" ht="79.5" customHeight="1" thickBot="1">
      <c r="A47" s="72">
        <v>1</v>
      </c>
      <c r="B47" s="849" t="s">
        <v>672</v>
      </c>
      <c r="C47" s="850"/>
      <c r="D47" s="851"/>
      <c r="E47" s="74" t="s">
        <v>62</v>
      </c>
      <c r="F47" s="33">
        <v>1</v>
      </c>
      <c r="G47" s="155">
        <f>1400000/1.16</f>
        <v>1206896.551724138</v>
      </c>
      <c r="H47" s="442">
        <f>G47</f>
        <v>1206896.551724138</v>
      </c>
    </row>
    <row r="48" spans="1:9" ht="15.75" thickBot="1">
      <c r="A48" s="736" t="s">
        <v>36</v>
      </c>
      <c r="B48" s="737"/>
      <c r="C48" s="737"/>
      <c r="D48" s="737"/>
      <c r="E48" s="737"/>
      <c r="F48" s="738"/>
      <c r="G48" s="800">
        <f>SUM(H47:H47)</f>
        <v>1206896.551724138</v>
      </c>
      <c r="H48" s="801"/>
      <c r="I48" s="86"/>
    </row>
    <row r="49" spans="1:8" ht="15.75" thickBot="1">
      <c r="A49" s="215" t="s">
        <v>96</v>
      </c>
      <c r="B49" s="216"/>
      <c r="C49" s="216"/>
      <c r="D49" s="319" t="s">
        <v>97</v>
      </c>
      <c r="E49" s="216"/>
      <c r="F49" s="218">
        <v>0.16</v>
      </c>
      <c r="G49" s="800">
        <f>G48*F49</f>
        <v>193103.4482758621</v>
      </c>
      <c r="H49" s="801"/>
    </row>
    <row r="50" spans="1:8" ht="15.75" thickBot="1">
      <c r="A50" s="736" t="s">
        <v>38</v>
      </c>
      <c r="B50" s="737"/>
      <c r="C50" s="737"/>
      <c r="D50" s="737"/>
      <c r="E50" s="737"/>
      <c r="F50" s="738"/>
      <c r="G50" s="802">
        <f>SUM(G48:H49)</f>
        <v>1400000</v>
      </c>
      <c r="H50" s="801"/>
    </row>
    <row r="51" spans="1:9" ht="18" thickBot="1">
      <c r="A51" s="443"/>
      <c r="B51" s="444"/>
      <c r="C51" s="445"/>
      <c r="D51" s="445"/>
      <c r="E51" s="446"/>
      <c r="F51" s="446"/>
      <c r="G51" s="446"/>
      <c r="H51" s="447"/>
      <c r="I51" s="86"/>
    </row>
    <row r="52" spans="1:8" ht="15.75" thickBot="1">
      <c r="A52" s="651" t="s">
        <v>99</v>
      </c>
      <c r="B52" s="652"/>
      <c r="C52" s="652"/>
      <c r="D52" s="652"/>
      <c r="E52" s="652"/>
      <c r="F52" s="652"/>
      <c r="G52" s="652"/>
      <c r="H52" s="653"/>
    </row>
    <row r="53" spans="1:8" ht="27.75" customHeight="1">
      <c r="A53" s="93" t="s">
        <v>81</v>
      </c>
      <c r="B53" s="654" t="s">
        <v>100</v>
      </c>
      <c r="C53" s="655"/>
      <c r="D53" s="655"/>
      <c r="E53" s="655"/>
      <c r="F53" s="655"/>
      <c r="G53" s="655"/>
      <c r="H53" s="656"/>
    </row>
    <row r="54" spans="1:8" ht="15">
      <c r="A54" s="94" t="s">
        <v>82</v>
      </c>
      <c r="B54" s="657" t="s">
        <v>101</v>
      </c>
      <c r="C54" s="658"/>
      <c r="D54" s="658"/>
      <c r="E54" s="658"/>
      <c r="F54" s="658"/>
      <c r="G54" s="658"/>
      <c r="H54" s="659"/>
    </row>
    <row r="55" spans="1:8" ht="15">
      <c r="A55" s="94" t="s">
        <v>85</v>
      </c>
      <c r="B55" s="657" t="s">
        <v>673</v>
      </c>
      <c r="C55" s="658"/>
      <c r="D55" s="658"/>
      <c r="E55" s="658"/>
      <c r="F55" s="658"/>
      <c r="G55" s="658"/>
      <c r="H55" s="659"/>
    </row>
    <row r="56" spans="1:8" ht="15">
      <c r="A56" s="94" t="s">
        <v>88</v>
      </c>
      <c r="B56" s="714" t="s">
        <v>674</v>
      </c>
      <c r="C56" s="715"/>
      <c r="D56" s="715"/>
      <c r="E56" s="715"/>
      <c r="F56" s="715"/>
      <c r="G56" s="715"/>
      <c r="H56" s="716"/>
    </row>
    <row r="57" spans="1:8" ht="27.75" customHeight="1">
      <c r="A57" s="94" t="s">
        <v>91</v>
      </c>
      <c r="B57" s="657" t="s">
        <v>103</v>
      </c>
      <c r="C57" s="658"/>
      <c r="D57" s="658"/>
      <c r="E57" s="658"/>
      <c r="F57" s="658"/>
      <c r="G57" s="658"/>
      <c r="H57" s="659"/>
    </row>
    <row r="58" spans="1:8" ht="30" customHeight="1">
      <c r="A58" s="94" t="s">
        <v>104</v>
      </c>
      <c r="B58" s="657" t="s">
        <v>675</v>
      </c>
      <c r="C58" s="658"/>
      <c r="D58" s="658"/>
      <c r="E58" s="658"/>
      <c r="F58" s="658"/>
      <c r="G58" s="658"/>
      <c r="H58" s="659"/>
    </row>
    <row r="59" spans="1:8" ht="28.5" customHeight="1" thickBot="1">
      <c r="A59" s="94">
        <v>7</v>
      </c>
      <c r="B59" s="657" t="s">
        <v>109</v>
      </c>
      <c r="C59" s="658"/>
      <c r="D59" s="658"/>
      <c r="E59" s="658"/>
      <c r="F59" s="658"/>
      <c r="G59" s="658"/>
      <c r="H59" s="659"/>
    </row>
    <row r="60" spans="1:8" ht="15">
      <c r="A60" s="18"/>
      <c r="B60" s="95"/>
      <c r="C60" s="20"/>
      <c r="D60" s="20"/>
      <c r="E60" s="20"/>
      <c r="F60" s="20"/>
      <c r="G60" s="20"/>
      <c r="H60" s="21"/>
    </row>
    <row r="61" spans="1:8" ht="15.75" customHeight="1">
      <c r="A61" s="589" t="s">
        <v>116</v>
      </c>
      <c r="B61" s="590"/>
      <c r="C61" s="590"/>
      <c r="D61" s="590"/>
      <c r="E61" s="590"/>
      <c r="F61" s="590"/>
      <c r="G61" s="590"/>
      <c r="H61" s="591"/>
    </row>
    <row r="62" spans="1:8" ht="15">
      <c r="A62" s="81" t="s">
        <v>81</v>
      </c>
      <c r="B62" s="617" t="s">
        <v>117</v>
      </c>
      <c r="C62" s="617"/>
      <c r="D62" s="617"/>
      <c r="E62" s="617"/>
      <c r="F62" s="617"/>
      <c r="G62" s="617"/>
      <c r="H62" s="618"/>
    </row>
    <row r="63" spans="1:8" ht="15.75" customHeight="1">
      <c r="A63" s="83" t="s">
        <v>82</v>
      </c>
      <c r="B63" s="622" t="s">
        <v>118</v>
      </c>
      <c r="C63" s="622"/>
      <c r="D63" s="622"/>
      <c r="E63" s="622"/>
      <c r="F63" s="622"/>
      <c r="G63" s="622"/>
      <c r="H63" s="623"/>
    </row>
    <row r="64" spans="1:8" ht="15.75" customHeight="1">
      <c r="A64" s="83" t="s">
        <v>85</v>
      </c>
      <c r="B64" s="622" t="s">
        <v>119</v>
      </c>
      <c r="C64" s="622"/>
      <c r="D64" s="622"/>
      <c r="E64" s="622"/>
      <c r="F64" s="622"/>
      <c r="G64" s="622"/>
      <c r="H64" s="623"/>
    </row>
    <row r="65" spans="1:8" ht="15" customHeight="1">
      <c r="A65" s="96"/>
      <c r="B65" s="97"/>
      <c r="C65" s="98"/>
      <c r="D65" s="98"/>
      <c r="E65" s="98"/>
      <c r="F65" s="98"/>
      <c r="G65" s="98"/>
      <c r="H65" s="99"/>
    </row>
    <row r="66" spans="1:8" ht="15" customHeight="1">
      <c r="A66" s="660" t="s">
        <v>120</v>
      </c>
      <c r="B66" s="597"/>
      <c r="C66" s="597"/>
      <c r="D66" s="597"/>
      <c r="E66" s="597"/>
      <c r="F66" s="597"/>
      <c r="G66" s="597"/>
      <c r="H66" s="621"/>
    </row>
    <row r="67" spans="1:8" ht="15">
      <c r="A67" s="661" t="s">
        <v>137</v>
      </c>
      <c r="B67" s="617"/>
      <c r="C67" s="617"/>
      <c r="D67" s="617"/>
      <c r="E67" s="617"/>
      <c r="F67" s="617"/>
      <c r="G67" s="617"/>
      <c r="H67" s="618"/>
    </row>
    <row r="68" spans="1:8" ht="15.75" customHeight="1">
      <c r="A68" s="96"/>
      <c r="B68" s="97"/>
      <c r="C68" s="98"/>
      <c r="D68" s="98"/>
      <c r="E68" s="98"/>
      <c r="F68" s="98"/>
      <c r="G68" s="98"/>
      <c r="H68" s="99"/>
    </row>
    <row r="69" spans="1:8" ht="15" customHeight="1">
      <c r="A69" s="660" t="s">
        <v>121</v>
      </c>
      <c r="B69" s="597"/>
      <c r="C69" s="597"/>
      <c r="D69" s="597"/>
      <c r="E69" s="597"/>
      <c r="F69" s="597"/>
      <c r="G69" s="597"/>
      <c r="H69" s="621"/>
    </row>
    <row r="70" spans="1:8" ht="15">
      <c r="A70" s="661" t="s">
        <v>183</v>
      </c>
      <c r="B70" s="617"/>
      <c r="C70" s="617"/>
      <c r="D70" s="617"/>
      <c r="E70" s="617"/>
      <c r="F70" s="617"/>
      <c r="G70" s="617"/>
      <c r="H70" s="618"/>
    </row>
    <row r="71" spans="1:8" ht="15">
      <c r="A71" s="100"/>
      <c r="B71" s="434"/>
      <c r="C71" s="434"/>
      <c r="D71" s="434"/>
      <c r="E71" s="434"/>
      <c r="F71" s="434"/>
      <c r="G71" s="434"/>
      <c r="H71" s="435"/>
    </row>
    <row r="72" spans="1:8" ht="31.5" customHeight="1">
      <c r="A72" s="660" t="s">
        <v>122</v>
      </c>
      <c r="B72" s="597"/>
      <c r="C72" s="597"/>
      <c r="D72" s="597"/>
      <c r="E72" s="597"/>
      <c r="F72" s="597"/>
      <c r="G72" s="597"/>
      <c r="H72" s="621"/>
    </row>
    <row r="73" spans="1:8" ht="53.25" customHeight="1">
      <c r="A73" s="806" t="s">
        <v>123</v>
      </c>
      <c r="B73" s="807"/>
      <c r="C73" s="807"/>
      <c r="D73" s="807"/>
      <c r="E73" s="807"/>
      <c r="F73" s="807"/>
      <c r="G73" s="807"/>
      <c r="H73" s="808"/>
    </row>
    <row r="74" spans="1:8" ht="15">
      <c r="A74" s="96"/>
      <c r="B74" s="97"/>
      <c r="C74" s="98"/>
      <c r="D74" s="98"/>
      <c r="E74" s="98"/>
      <c r="F74" s="98"/>
      <c r="G74" s="98"/>
      <c r="H74" s="99"/>
    </row>
    <row r="75" spans="1:8" ht="30.75" customHeight="1">
      <c r="A75" s="660" t="s">
        <v>124</v>
      </c>
      <c r="B75" s="597"/>
      <c r="C75" s="597"/>
      <c r="D75" s="597"/>
      <c r="E75" s="597"/>
      <c r="F75" s="597"/>
      <c r="G75" s="597"/>
      <c r="H75" s="621"/>
    </row>
    <row r="76" spans="1:8" ht="15">
      <c r="A76" s="660" t="s">
        <v>40</v>
      </c>
      <c r="B76" s="597"/>
      <c r="C76" s="595" t="str">
        <f>C85</f>
        <v>LEANDRO JAVIER SARMIENTO PEDRAZA</v>
      </c>
      <c r="D76" s="595"/>
      <c r="E76" s="595"/>
      <c r="F76" s="595"/>
      <c r="G76" s="595"/>
      <c r="H76" s="596"/>
    </row>
    <row r="77" spans="1:8" ht="15">
      <c r="A77" s="660" t="s">
        <v>41</v>
      </c>
      <c r="B77" s="597"/>
      <c r="C77" s="595" t="str">
        <f>C86</f>
        <v>JEFE DE RECURSOS FÍSICOS Y SERVICIOS GENERALES</v>
      </c>
      <c r="D77" s="595"/>
      <c r="E77" s="595"/>
      <c r="F77" s="595"/>
      <c r="G77" s="595"/>
      <c r="H77" s="596"/>
    </row>
    <row r="78" spans="1:8" ht="15">
      <c r="A78" s="660" t="s">
        <v>43</v>
      </c>
      <c r="B78" s="597"/>
      <c r="C78" s="595" t="str">
        <f>C87</f>
        <v>BIENES Y SERVICIOS</v>
      </c>
      <c r="D78" s="595"/>
      <c r="E78" s="595"/>
      <c r="F78" s="595"/>
      <c r="G78" s="595"/>
      <c r="H78" s="596"/>
    </row>
    <row r="79" spans="1:8" ht="15">
      <c r="A79" s="663" t="s">
        <v>45</v>
      </c>
      <c r="B79" s="616"/>
      <c r="C79" s="617" t="s">
        <v>2</v>
      </c>
      <c r="D79" s="617"/>
      <c r="E79" s="617"/>
      <c r="F79" s="617"/>
      <c r="G79" s="617"/>
      <c r="H79" s="618"/>
    </row>
    <row r="80" spans="1:8" ht="15.75" thickBot="1">
      <c r="A80" s="7"/>
      <c r="B80" s="8"/>
      <c r="C80" s="8"/>
      <c r="D80" s="8"/>
      <c r="E80" s="8"/>
      <c r="F80" s="8"/>
      <c r="G80" s="8"/>
      <c r="H80" s="9"/>
    </row>
    <row r="81" spans="1:8" ht="15">
      <c r="A81" s="664" t="s">
        <v>46</v>
      </c>
      <c r="B81" s="665"/>
      <c r="C81" s="666"/>
      <c r="D81" s="571"/>
      <c r="E81" s="667" t="s">
        <v>127</v>
      </c>
      <c r="F81" s="668"/>
      <c r="G81" s="668"/>
      <c r="H81" s="669"/>
    </row>
    <row r="82" spans="1:8" ht="24" customHeight="1">
      <c r="A82" s="572"/>
      <c r="B82" s="670"/>
      <c r="C82" s="670"/>
      <c r="D82" s="573"/>
      <c r="E82" s="572"/>
      <c r="F82" s="670"/>
      <c r="G82" s="670"/>
      <c r="H82" s="573"/>
    </row>
    <row r="83" spans="1:8" ht="60" customHeight="1" thickBot="1">
      <c r="A83" s="574"/>
      <c r="B83" s="671"/>
      <c r="C83" s="671"/>
      <c r="D83" s="575"/>
      <c r="E83" s="574"/>
      <c r="F83" s="671"/>
      <c r="G83" s="671"/>
      <c r="H83" s="575"/>
    </row>
    <row r="84" spans="1:8" ht="15">
      <c r="A84" s="672" t="s">
        <v>48</v>
      </c>
      <c r="B84" s="673"/>
      <c r="C84" s="673"/>
      <c r="D84" s="674"/>
      <c r="E84" s="675" t="s">
        <v>48</v>
      </c>
      <c r="F84" s="676"/>
      <c r="G84" s="676"/>
      <c r="H84" s="677"/>
    </row>
    <row r="85" spans="1:8" ht="15">
      <c r="A85" s="678" t="s">
        <v>40</v>
      </c>
      <c r="B85" s="679"/>
      <c r="C85" s="680" t="s">
        <v>1</v>
      </c>
      <c r="D85" s="681"/>
      <c r="E85" s="83" t="s">
        <v>40</v>
      </c>
      <c r="F85" s="682" t="str">
        <f>C76</f>
        <v>LEANDRO JAVIER SARMIENTO PEDRAZA</v>
      </c>
      <c r="G85" s="682"/>
      <c r="H85" s="683"/>
    </row>
    <row r="86" spans="1:8" ht="24.75" customHeight="1">
      <c r="A86" s="678" t="s">
        <v>50</v>
      </c>
      <c r="B86" s="679"/>
      <c r="C86" s="682" t="s">
        <v>42</v>
      </c>
      <c r="D86" s="683"/>
      <c r="E86" s="83" t="s">
        <v>50</v>
      </c>
      <c r="F86" s="682" t="str">
        <f>C77</f>
        <v>JEFE DE RECURSOS FÍSICOS Y SERVICIOS GENERALES</v>
      </c>
      <c r="G86" s="682"/>
      <c r="H86" s="683"/>
    </row>
    <row r="87" spans="1:8" ht="15">
      <c r="A87" s="678" t="s">
        <v>52</v>
      </c>
      <c r="B87" s="679"/>
      <c r="C87" s="679" t="s">
        <v>44</v>
      </c>
      <c r="D87" s="687"/>
      <c r="E87" s="83" t="s">
        <v>52</v>
      </c>
      <c r="F87" s="682" t="str">
        <f>C78</f>
        <v>BIENES Y SERVICIOS</v>
      </c>
      <c r="G87" s="682"/>
      <c r="H87" s="683"/>
    </row>
    <row r="88" spans="1:8" ht="15.75" thickBot="1">
      <c r="A88" s="688" t="s">
        <v>53</v>
      </c>
      <c r="B88" s="689"/>
      <c r="C88" s="689" t="s">
        <v>2</v>
      </c>
      <c r="D88" s="690"/>
      <c r="E88" s="101" t="s">
        <v>53</v>
      </c>
      <c r="F88" s="691" t="s">
        <v>2</v>
      </c>
      <c r="G88" s="691"/>
      <c r="H88" s="692"/>
    </row>
    <row r="89" spans="1:8" ht="15.75" thickBot="1">
      <c r="A89" s="7"/>
      <c r="B89" s="8"/>
      <c r="C89" s="8"/>
      <c r="D89" s="8"/>
      <c r="E89" s="8"/>
      <c r="F89" s="8"/>
      <c r="G89" s="8"/>
      <c r="H89" s="9"/>
    </row>
    <row r="90" spans="1:8" ht="15.75" thickBot="1">
      <c r="A90" s="809" t="s">
        <v>47</v>
      </c>
      <c r="B90" s="810"/>
      <c r="C90" s="810"/>
      <c r="D90" s="810"/>
      <c r="E90" s="810"/>
      <c r="F90" s="810"/>
      <c r="G90" s="810"/>
      <c r="H90" s="811"/>
    </row>
    <row r="91" spans="1:8" ht="39" customHeight="1">
      <c r="A91" s="570"/>
      <c r="B91" s="666"/>
      <c r="C91" s="666"/>
      <c r="D91" s="666"/>
      <c r="E91" s="666"/>
      <c r="F91" s="666"/>
      <c r="G91" s="666"/>
      <c r="H91" s="571"/>
    </row>
    <row r="92" spans="1:8" ht="60.75" customHeight="1" thickBot="1">
      <c r="A92" s="574"/>
      <c r="B92" s="671"/>
      <c r="C92" s="671"/>
      <c r="D92" s="671"/>
      <c r="E92" s="671"/>
      <c r="F92" s="671"/>
      <c r="G92" s="671"/>
      <c r="H92" s="575"/>
    </row>
    <row r="93" spans="1:8" ht="15">
      <c r="A93" s="675" t="s">
        <v>48</v>
      </c>
      <c r="B93" s="676"/>
      <c r="C93" s="676"/>
      <c r="D93" s="676"/>
      <c r="E93" s="676"/>
      <c r="F93" s="676"/>
      <c r="G93" s="676"/>
      <c r="H93" s="677"/>
    </row>
    <row r="94" spans="1:8" ht="15">
      <c r="A94" s="700" t="s">
        <v>40</v>
      </c>
      <c r="B94" s="701"/>
      <c r="C94" s="684" t="s">
        <v>49</v>
      </c>
      <c r="D94" s="685"/>
      <c r="E94" s="685"/>
      <c r="F94" s="685"/>
      <c r="G94" s="685"/>
      <c r="H94" s="686"/>
    </row>
    <row r="95" spans="1:8" ht="15">
      <c r="A95" s="693" t="s">
        <v>50</v>
      </c>
      <c r="B95" s="694"/>
      <c r="C95" s="684" t="s">
        <v>51</v>
      </c>
      <c r="D95" s="685"/>
      <c r="E95" s="685"/>
      <c r="F95" s="685"/>
      <c r="G95" s="685"/>
      <c r="H95" s="686"/>
    </row>
    <row r="96" spans="1:8" ht="15">
      <c r="A96" s="693" t="s">
        <v>52</v>
      </c>
      <c r="B96" s="694"/>
      <c r="C96" s="684" t="s">
        <v>44</v>
      </c>
      <c r="D96" s="685"/>
      <c r="E96" s="685"/>
      <c r="F96" s="685"/>
      <c r="G96" s="685"/>
      <c r="H96" s="686"/>
    </row>
    <row r="97" spans="1:8" ht="15.75" thickBot="1">
      <c r="A97" s="695" t="s">
        <v>53</v>
      </c>
      <c r="B97" s="696"/>
      <c r="C97" s="697" t="s">
        <v>2</v>
      </c>
      <c r="D97" s="698"/>
      <c r="E97" s="698"/>
      <c r="F97" s="698"/>
      <c r="G97" s="698"/>
      <c r="H97" s="699"/>
    </row>
  </sheetData>
  <sheetProtection/>
  <mergeCells count="106">
    <mergeCell ref="A97:B97"/>
    <mergeCell ref="C97:H97"/>
    <mergeCell ref="A8:H8"/>
    <mergeCell ref="A94:B94"/>
    <mergeCell ref="C94:H94"/>
    <mergeCell ref="A95:B95"/>
    <mergeCell ref="C95:H95"/>
    <mergeCell ref="A96:B96"/>
    <mergeCell ref="C96:H96"/>
    <mergeCell ref="A88:B88"/>
    <mergeCell ref="C88:D88"/>
    <mergeCell ref="F88:H88"/>
    <mergeCell ref="A90:H90"/>
    <mergeCell ref="A91:H92"/>
    <mergeCell ref="A93:H93"/>
    <mergeCell ref="A86:B86"/>
    <mergeCell ref="C86:D86"/>
    <mergeCell ref="F86:H86"/>
    <mergeCell ref="A87:B87"/>
    <mergeCell ref="C87:D87"/>
    <mergeCell ref="F87:H87"/>
    <mergeCell ref="A82:D83"/>
    <mergeCell ref="E82:H83"/>
    <mergeCell ref="A84:D84"/>
    <mergeCell ref="E84:H84"/>
    <mergeCell ref="A85:B85"/>
    <mergeCell ref="C85:D85"/>
    <mergeCell ref="F85:H85"/>
    <mergeCell ref="A78:B78"/>
    <mergeCell ref="C78:H78"/>
    <mergeCell ref="A79:B79"/>
    <mergeCell ref="C79:H79"/>
    <mergeCell ref="A81:B81"/>
    <mergeCell ref="C81:D81"/>
    <mergeCell ref="E81:H81"/>
    <mergeCell ref="A73:H73"/>
    <mergeCell ref="A75:H75"/>
    <mergeCell ref="A76:B76"/>
    <mergeCell ref="C76:H76"/>
    <mergeCell ref="A77:B77"/>
    <mergeCell ref="C77:H77"/>
    <mergeCell ref="B64:H64"/>
    <mergeCell ref="A66:H66"/>
    <mergeCell ref="A67:H67"/>
    <mergeCell ref="A69:H69"/>
    <mergeCell ref="A70:H70"/>
    <mergeCell ref="A72:H72"/>
    <mergeCell ref="A61:H61"/>
    <mergeCell ref="B62:H62"/>
    <mergeCell ref="B63:H63"/>
    <mergeCell ref="B55:H55"/>
    <mergeCell ref="B56:H56"/>
    <mergeCell ref="B57:H57"/>
    <mergeCell ref="B58:H58"/>
    <mergeCell ref="B59:H59"/>
    <mergeCell ref="G49:H49"/>
    <mergeCell ref="A50:F50"/>
    <mergeCell ref="G50:H50"/>
    <mergeCell ref="A52:H52"/>
    <mergeCell ref="B53:H53"/>
    <mergeCell ref="B54:H54"/>
    <mergeCell ref="A48:F48"/>
    <mergeCell ref="G48:H48"/>
    <mergeCell ref="B41:H41"/>
    <mergeCell ref="B42:H42"/>
    <mergeCell ref="A43:H43"/>
    <mergeCell ref="A44:E44"/>
    <mergeCell ref="B46:D46"/>
    <mergeCell ref="B47:D47"/>
    <mergeCell ref="B34:H34"/>
    <mergeCell ref="B35:H35"/>
    <mergeCell ref="B36:H36"/>
    <mergeCell ref="B38:H38"/>
    <mergeCell ref="B39:H39"/>
    <mergeCell ref="B40:H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fitToHeight="0" fitToWidth="1" orientation="portrait" paperSize="9" scale="7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I98"/>
  <sheetViews>
    <sheetView zoomScalePageLayoutView="0" workbookViewId="0" topLeftCell="A1">
      <selection activeCell="A8" sqref="A8:H8"/>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4.8515625" style="4" bestFit="1" customWidth="1"/>
    <col min="9" max="9" width="13.28125" style="4" customWidth="1"/>
    <col min="10" max="10" width="9.7109375" style="4" customWidth="1"/>
    <col min="11" max="11" width="12.421875" style="4" customWidth="1"/>
    <col min="12" max="12" width="8.8515625" style="4" customWidth="1"/>
    <col min="13" max="16384" width="11.421875" style="4" customWidth="1"/>
  </cols>
  <sheetData>
    <row r="1" spans="1:8" ht="16.5" thickBot="1">
      <c r="A1" s="570"/>
      <c r="B1" s="571"/>
      <c r="C1" s="605" t="s">
        <v>6</v>
      </c>
      <c r="D1" s="606"/>
      <c r="E1" s="606"/>
      <c r="F1" s="606"/>
      <c r="G1" s="607"/>
      <c r="H1" s="63" t="s">
        <v>7</v>
      </c>
    </row>
    <row r="2" spans="1:8" ht="16.5" thickBot="1">
      <c r="A2" s="572"/>
      <c r="B2" s="573"/>
      <c r="C2" s="605" t="s">
        <v>8</v>
      </c>
      <c r="D2" s="606"/>
      <c r="E2" s="606"/>
      <c r="F2" s="606"/>
      <c r="G2" s="607"/>
      <c r="H2" s="64" t="s">
        <v>69</v>
      </c>
    </row>
    <row r="3" spans="1:8" ht="28.5" customHeight="1" thickBot="1">
      <c r="A3" s="574"/>
      <c r="B3" s="575"/>
      <c r="C3" s="579" t="s">
        <v>10</v>
      </c>
      <c r="D3" s="580"/>
      <c r="E3" s="580"/>
      <c r="F3" s="580"/>
      <c r="G3" s="581"/>
      <c r="H3" s="65" t="s">
        <v>70</v>
      </c>
    </row>
    <row r="4" ht="19.5" customHeight="1" thickBot="1"/>
    <row r="5" spans="1:8" ht="16.5" thickBot="1">
      <c r="A5" s="582" t="s">
        <v>11</v>
      </c>
      <c r="B5" s="583"/>
      <c r="C5" s="583"/>
      <c r="D5" s="584">
        <v>41968</v>
      </c>
      <c r="E5" s="584"/>
      <c r="F5" s="584"/>
      <c r="G5" s="10" t="s">
        <v>12</v>
      </c>
      <c r="H5" s="11" t="e">
        <f>#REF!</f>
        <v>#REF!</v>
      </c>
    </row>
    <row r="6" spans="1:8" ht="15.75">
      <c r="A6" s="66"/>
      <c r="B6" s="67"/>
      <c r="C6" s="67"/>
      <c r="D6" s="8"/>
      <c r="E6" s="8"/>
      <c r="F6" s="8"/>
      <c r="G6" s="8"/>
      <c r="H6" s="9"/>
    </row>
    <row r="7" spans="1:8" ht="15.75">
      <c r="A7" s="585" t="s">
        <v>13</v>
      </c>
      <c r="B7" s="586"/>
      <c r="C7" s="586"/>
      <c r="D7" s="587" t="s">
        <v>14</v>
      </c>
      <c r="E7" s="587"/>
      <c r="F7" s="587"/>
      <c r="G7" s="587"/>
      <c r="H7" s="588"/>
    </row>
    <row r="8" spans="1:8" ht="15">
      <c r="A8" s="926" t="s">
        <v>516</v>
      </c>
      <c r="B8" s="927"/>
      <c r="C8" s="927"/>
      <c r="D8" s="927"/>
      <c r="E8" s="927"/>
      <c r="F8" s="927"/>
      <c r="G8" s="927"/>
      <c r="H8" s="928"/>
    </row>
    <row r="9" spans="1:8" ht="15.75">
      <c r="A9" s="589" t="s">
        <v>71</v>
      </c>
      <c r="B9" s="590"/>
      <c r="C9" s="590"/>
      <c r="D9" s="590"/>
      <c r="E9" s="590"/>
      <c r="F9" s="590"/>
      <c r="G9" s="590"/>
      <c r="H9" s="591"/>
    </row>
    <row r="10" spans="1:8" ht="35.25" customHeight="1">
      <c r="A10" s="592" t="s">
        <v>677</v>
      </c>
      <c r="B10" s="593"/>
      <c r="C10" s="593"/>
      <c r="D10" s="593"/>
      <c r="E10" s="593"/>
      <c r="F10" s="593"/>
      <c r="G10" s="593"/>
      <c r="H10" s="594"/>
    </row>
    <row r="11" spans="1:8" ht="15">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5.75">
      <c r="A14" s="7"/>
      <c r="B14" s="597" t="s">
        <v>18</v>
      </c>
      <c r="C14" s="597"/>
      <c r="D14" s="597"/>
      <c r="E14" s="111"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6.25" customHeight="1">
      <c r="A17" s="610" t="s">
        <v>72</v>
      </c>
      <c r="B17" s="611"/>
      <c r="C17" s="611"/>
      <c r="D17" s="611"/>
      <c r="E17" s="611"/>
      <c r="F17" s="611"/>
      <c r="G17" s="611"/>
      <c r="H17" s="612"/>
    </row>
    <row r="18" spans="1:8" ht="15">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28.5" customHeight="1" thickBot="1">
      <c r="A21" s="717" t="s">
        <v>74</v>
      </c>
      <c r="B21" s="718"/>
      <c r="C21" s="719"/>
      <c r="D21" s="717" t="s">
        <v>75</v>
      </c>
      <c r="E21" s="718"/>
      <c r="F21" s="719"/>
      <c r="G21" s="783" t="s">
        <v>25</v>
      </c>
      <c r="H21" s="784"/>
    </row>
    <row r="22" spans="1:8" ht="16.5" thickBot="1">
      <c r="A22" s="605">
        <v>210504</v>
      </c>
      <c r="B22" s="606"/>
      <c r="C22" s="607"/>
      <c r="D22" s="579" t="s">
        <v>76</v>
      </c>
      <c r="E22" s="580"/>
      <c r="F22" s="581"/>
      <c r="G22" s="608">
        <f>G51</f>
        <v>1000000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6.75" customHeight="1">
      <c r="A26" s="7"/>
      <c r="B26" s="22"/>
      <c r="C26" s="8"/>
      <c r="D26" s="8"/>
      <c r="E26" s="8"/>
      <c r="F26" s="8"/>
      <c r="G26" s="8"/>
      <c r="H26" s="9"/>
    </row>
    <row r="27" spans="1:8" ht="15.75">
      <c r="A27" s="589" t="s">
        <v>79</v>
      </c>
      <c r="B27" s="590"/>
      <c r="C27" s="590"/>
      <c r="D27" s="590"/>
      <c r="E27" s="590"/>
      <c r="F27" s="8"/>
      <c r="G27" s="8"/>
      <c r="H27" s="9"/>
    </row>
    <row r="28" spans="1:8" ht="36" customHeight="1">
      <c r="A28" s="613" t="s">
        <v>131</v>
      </c>
      <c r="B28" s="614"/>
      <c r="C28" s="614"/>
      <c r="D28" s="614"/>
      <c r="E28" s="614"/>
      <c r="F28" s="614"/>
      <c r="G28" s="614"/>
      <c r="H28" s="615"/>
    </row>
    <row r="29" spans="1:8" ht="15">
      <c r="A29" s="68" t="s">
        <v>81</v>
      </c>
      <c r="B29" s="1082" t="s">
        <v>666</v>
      </c>
      <c r="C29" s="1083"/>
      <c r="D29" s="1083"/>
      <c r="E29" s="1083"/>
      <c r="F29" s="1083"/>
      <c r="G29" s="1083"/>
      <c r="H29" s="1084"/>
    </row>
    <row r="30" spans="1:8" ht="33" customHeight="1">
      <c r="A30" s="68"/>
      <c r="B30" s="595" t="s">
        <v>676</v>
      </c>
      <c r="C30" s="595"/>
      <c r="D30" s="595"/>
      <c r="E30" s="595"/>
      <c r="F30" s="595"/>
      <c r="G30" s="595"/>
      <c r="H30" s="596"/>
    </row>
    <row r="31" spans="1:8" ht="15">
      <c r="A31" s="68" t="s">
        <v>82</v>
      </c>
      <c r="B31" s="597" t="s">
        <v>83</v>
      </c>
      <c r="C31" s="597"/>
      <c r="D31" s="597"/>
      <c r="E31" s="597"/>
      <c r="F31" s="597"/>
      <c r="G31" s="597"/>
      <c r="H31" s="621"/>
    </row>
    <row r="32" spans="1:8" ht="12.75" customHeight="1">
      <c r="A32" s="68" t="s">
        <v>133</v>
      </c>
      <c r="B32" s="624" t="s">
        <v>678</v>
      </c>
      <c r="C32" s="624"/>
      <c r="D32" s="624"/>
      <c r="E32" s="624"/>
      <c r="F32" s="624"/>
      <c r="G32" s="624"/>
      <c r="H32" s="625"/>
    </row>
    <row r="33" spans="1:8" ht="25.5" customHeight="1">
      <c r="A33" s="68" t="s">
        <v>134</v>
      </c>
      <c r="B33" s="637" t="s">
        <v>679</v>
      </c>
      <c r="C33" s="637"/>
      <c r="D33" s="637"/>
      <c r="E33" s="637"/>
      <c r="F33" s="637"/>
      <c r="G33" s="637"/>
      <c r="H33" s="788"/>
    </row>
    <row r="34" spans="1:8" ht="15">
      <c r="A34" s="68" t="s">
        <v>135</v>
      </c>
      <c r="B34" s="637" t="s">
        <v>680</v>
      </c>
      <c r="C34" s="637"/>
      <c r="D34" s="637"/>
      <c r="E34" s="637"/>
      <c r="F34" s="637"/>
      <c r="G34" s="637"/>
      <c r="H34" s="788"/>
    </row>
    <row r="35" spans="1:8" ht="15">
      <c r="A35" s="68"/>
      <c r="B35" s="619"/>
      <c r="C35" s="619"/>
      <c r="D35" s="619"/>
      <c r="E35" s="619"/>
      <c r="F35" s="619"/>
      <c r="G35" s="619"/>
      <c r="H35" s="620"/>
    </row>
    <row r="36" spans="1:8" ht="15">
      <c r="A36" s="68" t="s">
        <v>85</v>
      </c>
      <c r="B36" s="597" t="s">
        <v>86</v>
      </c>
      <c r="C36" s="597"/>
      <c r="D36" s="597"/>
      <c r="E36" s="597"/>
      <c r="F36" s="597"/>
      <c r="G36" s="597"/>
      <c r="H36" s="621"/>
    </row>
    <row r="37" spans="1:8" ht="72.75" customHeight="1">
      <c r="A37" s="68"/>
      <c r="B37" s="624" t="s">
        <v>681</v>
      </c>
      <c r="C37" s="624"/>
      <c r="D37" s="624"/>
      <c r="E37" s="624"/>
      <c r="F37" s="624"/>
      <c r="G37" s="624"/>
      <c r="H37" s="625"/>
    </row>
    <row r="38" spans="1:8" ht="15">
      <c r="A38" s="68"/>
      <c r="B38" s="438"/>
      <c r="C38" s="438"/>
      <c r="D38" s="438"/>
      <c r="E38" s="438"/>
      <c r="F38" s="438"/>
      <c r="G38" s="438"/>
      <c r="H38" s="439"/>
    </row>
    <row r="39" spans="1:8" ht="15">
      <c r="A39" s="68" t="s">
        <v>88</v>
      </c>
      <c r="B39" s="597" t="s">
        <v>89</v>
      </c>
      <c r="C39" s="597"/>
      <c r="D39" s="597"/>
      <c r="E39" s="597"/>
      <c r="F39" s="597"/>
      <c r="G39" s="597"/>
      <c r="H39" s="621"/>
    </row>
    <row r="40" spans="1:8" ht="92.25" customHeight="1">
      <c r="A40" s="68"/>
      <c r="B40" s="624" t="s">
        <v>682</v>
      </c>
      <c r="C40" s="624"/>
      <c r="D40" s="624"/>
      <c r="E40" s="624"/>
      <c r="F40" s="624"/>
      <c r="G40" s="624"/>
      <c r="H40" s="625"/>
    </row>
    <row r="41" spans="1:8" ht="6" customHeight="1">
      <c r="A41" s="68"/>
      <c r="B41" s="619"/>
      <c r="C41" s="619"/>
      <c r="D41" s="619"/>
      <c r="E41" s="619"/>
      <c r="F41" s="619"/>
      <c r="G41" s="619"/>
      <c r="H41" s="620"/>
    </row>
    <row r="42" spans="1:8" ht="15">
      <c r="A42" s="68" t="s">
        <v>91</v>
      </c>
      <c r="B42" s="597" t="s">
        <v>92</v>
      </c>
      <c r="C42" s="597"/>
      <c r="D42" s="597"/>
      <c r="E42" s="597"/>
      <c r="F42" s="597"/>
      <c r="G42" s="597"/>
      <c r="H42" s="621"/>
    </row>
    <row r="43" spans="1:8" ht="39" customHeight="1">
      <c r="A43" s="71"/>
      <c r="B43" s="624" t="s">
        <v>683</v>
      </c>
      <c r="C43" s="624"/>
      <c r="D43" s="624"/>
      <c r="E43" s="624"/>
      <c r="F43" s="624"/>
      <c r="G43" s="624"/>
      <c r="H43" s="625"/>
    </row>
    <row r="44" spans="1:8" ht="6.75" customHeight="1">
      <c r="A44" s="626"/>
      <c r="B44" s="627"/>
      <c r="C44" s="627"/>
      <c r="D44" s="627"/>
      <c r="E44" s="627"/>
      <c r="F44" s="627"/>
      <c r="G44" s="627"/>
      <c r="H44" s="628"/>
    </row>
    <row r="45" spans="1:8" ht="18" customHeight="1">
      <c r="A45" s="589" t="s">
        <v>93</v>
      </c>
      <c r="B45" s="590"/>
      <c r="C45" s="590"/>
      <c r="D45" s="590"/>
      <c r="E45" s="590"/>
      <c r="F45" s="8"/>
      <c r="G45" s="8"/>
      <c r="H45" s="9"/>
    </row>
    <row r="46" spans="1:8" ht="9.75" customHeight="1" thickBot="1">
      <c r="A46" s="153"/>
      <c r="B46" s="440"/>
      <c r="C46" s="440"/>
      <c r="D46" s="440"/>
      <c r="E46" s="440"/>
      <c r="F46" s="440"/>
      <c r="G46" s="440"/>
      <c r="H46" s="441"/>
    </row>
    <row r="47" spans="1:8" ht="30" customHeight="1" thickBot="1">
      <c r="A47" s="233" t="s">
        <v>0</v>
      </c>
      <c r="B47" s="789" t="s">
        <v>94</v>
      </c>
      <c r="C47" s="790"/>
      <c r="D47" s="791"/>
      <c r="E47" s="233" t="s">
        <v>32</v>
      </c>
      <c r="F47" s="233" t="s">
        <v>33</v>
      </c>
      <c r="G47" s="233" t="s">
        <v>34</v>
      </c>
      <c r="H47" s="233" t="s">
        <v>35</v>
      </c>
    </row>
    <row r="48" spans="1:8" ht="47.25" customHeight="1" thickBot="1">
      <c r="A48" s="72">
        <v>1</v>
      </c>
      <c r="B48" s="849" t="s">
        <v>684</v>
      </c>
      <c r="C48" s="850"/>
      <c r="D48" s="851"/>
      <c r="E48" s="74" t="s">
        <v>62</v>
      </c>
      <c r="F48" s="33">
        <v>1</v>
      </c>
      <c r="G48" s="155">
        <v>1000000</v>
      </c>
      <c r="H48" s="442">
        <f>G48</f>
        <v>1000000</v>
      </c>
    </row>
    <row r="49" spans="1:9" ht="15.75" thickBot="1">
      <c r="A49" s="736" t="s">
        <v>36</v>
      </c>
      <c r="B49" s="737"/>
      <c r="C49" s="737"/>
      <c r="D49" s="737"/>
      <c r="E49" s="737"/>
      <c r="F49" s="738"/>
      <c r="G49" s="800">
        <f>SUM(H48:H48)</f>
        <v>1000000</v>
      </c>
      <c r="H49" s="801"/>
      <c r="I49" s="86"/>
    </row>
    <row r="50" spans="1:8" ht="15.75" thickBot="1">
      <c r="A50" s="215" t="s">
        <v>96</v>
      </c>
      <c r="B50" s="216"/>
      <c r="C50" s="216"/>
      <c r="D50" s="319" t="s">
        <v>97</v>
      </c>
      <c r="E50" s="216"/>
      <c r="F50" s="218">
        <v>0.16</v>
      </c>
      <c r="G50" s="800"/>
      <c r="H50" s="801"/>
    </row>
    <row r="51" spans="1:8" ht="15.75" thickBot="1">
      <c r="A51" s="736" t="s">
        <v>38</v>
      </c>
      <c r="B51" s="737"/>
      <c r="C51" s="737"/>
      <c r="D51" s="737"/>
      <c r="E51" s="737"/>
      <c r="F51" s="738"/>
      <c r="G51" s="802">
        <f>SUM(G49:H50)</f>
        <v>1000000</v>
      </c>
      <c r="H51" s="801"/>
    </row>
    <row r="52" spans="1:9" ht="18" thickBot="1">
      <c r="A52" s="443"/>
      <c r="B52" s="444"/>
      <c r="C52" s="445"/>
      <c r="D52" s="445"/>
      <c r="E52" s="446"/>
      <c r="F52" s="446"/>
      <c r="G52" s="446"/>
      <c r="H52" s="447"/>
      <c r="I52" s="86"/>
    </row>
    <row r="53" spans="1:8" ht="15.75" thickBot="1">
      <c r="A53" s="651" t="s">
        <v>99</v>
      </c>
      <c r="B53" s="652"/>
      <c r="C53" s="652"/>
      <c r="D53" s="652"/>
      <c r="E53" s="652"/>
      <c r="F53" s="652"/>
      <c r="G53" s="652"/>
      <c r="H53" s="653"/>
    </row>
    <row r="54" spans="1:8" ht="27.75" customHeight="1">
      <c r="A54" s="93" t="s">
        <v>81</v>
      </c>
      <c r="B54" s="654" t="s">
        <v>100</v>
      </c>
      <c r="C54" s="655"/>
      <c r="D54" s="655"/>
      <c r="E54" s="655"/>
      <c r="F54" s="655"/>
      <c r="G54" s="655"/>
      <c r="H54" s="656"/>
    </row>
    <row r="55" spans="1:8" ht="15">
      <c r="A55" s="94" t="s">
        <v>82</v>
      </c>
      <c r="B55" s="657" t="s">
        <v>101</v>
      </c>
      <c r="C55" s="658"/>
      <c r="D55" s="658"/>
      <c r="E55" s="658"/>
      <c r="F55" s="658"/>
      <c r="G55" s="658"/>
      <c r="H55" s="659"/>
    </row>
    <row r="56" spans="1:8" ht="15">
      <c r="A56" s="94" t="s">
        <v>85</v>
      </c>
      <c r="B56" s="657" t="s">
        <v>685</v>
      </c>
      <c r="C56" s="658"/>
      <c r="D56" s="658"/>
      <c r="E56" s="658"/>
      <c r="F56" s="658"/>
      <c r="G56" s="658"/>
      <c r="H56" s="659"/>
    </row>
    <row r="57" spans="1:8" ht="15">
      <c r="A57" s="94" t="s">
        <v>88</v>
      </c>
      <c r="B57" s="714" t="s">
        <v>674</v>
      </c>
      <c r="C57" s="715"/>
      <c r="D57" s="715"/>
      <c r="E57" s="715"/>
      <c r="F57" s="715"/>
      <c r="G57" s="715"/>
      <c r="H57" s="716"/>
    </row>
    <row r="58" spans="1:8" ht="27.75" customHeight="1">
      <c r="A58" s="94" t="s">
        <v>91</v>
      </c>
      <c r="B58" s="657" t="s">
        <v>103</v>
      </c>
      <c r="C58" s="658"/>
      <c r="D58" s="658"/>
      <c r="E58" s="658"/>
      <c r="F58" s="658"/>
      <c r="G58" s="658"/>
      <c r="H58" s="659"/>
    </row>
    <row r="59" spans="1:8" ht="30" customHeight="1">
      <c r="A59" s="94" t="s">
        <v>104</v>
      </c>
      <c r="B59" s="657" t="s">
        <v>675</v>
      </c>
      <c r="C59" s="658"/>
      <c r="D59" s="658"/>
      <c r="E59" s="658"/>
      <c r="F59" s="658"/>
      <c r="G59" s="658"/>
      <c r="H59" s="659"/>
    </row>
    <row r="60" spans="1:8" ht="28.5" customHeight="1" thickBot="1">
      <c r="A60" s="94">
        <v>7</v>
      </c>
      <c r="B60" s="657" t="s">
        <v>109</v>
      </c>
      <c r="C60" s="658"/>
      <c r="D60" s="658"/>
      <c r="E60" s="658"/>
      <c r="F60" s="658"/>
      <c r="G60" s="658"/>
      <c r="H60" s="659"/>
    </row>
    <row r="61" spans="1:8" ht="15">
      <c r="A61" s="18"/>
      <c r="B61" s="95"/>
      <c r="C61" s="20"/>
      <c r="D61" s="20"/>
      <c r="E61" s="20"/>
      <c r="F61" s="20"/>
      <c r="G61" s="20"/>
      <c r="H61" s="21"/>
    </row>
    <row r="62" spans="1:8" ht="15.75" customHeight="1">
      <c r="A62" s="589" t="s">
        <v>116</v>
      </c>
      <c r="B62" s="590"/>
      <c r="C62" s="590"/>
      <c r="D62" s="590"/>
      <c r="E62" s="590"/>
      <c r="F62" s="590"/>
      <c r="G62" s="590"/>
      <c r="H62" s="591"/>
    </row>
    <row r="63" spans="1:8" ht="15">
      <c r="A63" s="81" t="s">
        <v>81</v>
      </c>
      <c r="B63" s="617" t="s">
        <v>117</v>
      </c>
      <c r="C63" s="617"/>
      <c r="D63" s="617"/>
      <c r="E63" s="617"/>
      <c r="F63" s="617"/>
      <c r="G63" s="617"/>
      <c r="H63" s="618"/>
    </row>
    <row r="64" spans="1:8" ht="15.75" customHeight="1">
      <c r="A64" s="83" t="s">
        <v>82</v>
      </c>
      <c r="B64" s="622" t="s">
        <v>118</v>
      </c>
      <c r="C64" s="622"/>
      <c r="D64" s="622"/>
      <c r="E64" s="622"/>
      <c r="F64" s="622"/>
      <c r="G64" s="622"/>
      <c r="H64" s="623"/>
    </row>
    <row r="65" spans="1:8" ht="15.75" customHeight="1">
      <c r="A65" s="83" t="s">
        <v>85</v>
      </c>
      <c r="B65" s="622" t="s">
        <v>119</v>
      </c>
      <c r="C65" s="622"/>
      <c r="D65" s="622"/>
      <c r="E65" s="622"/>
      <c r="F65" s="622"/>
      <c r="G65" s="622"/>
      <c r="H65" s="623"/>
    </row>
    <row r="66" spans="1:8" ht="15" customHeight="1">
      <c r="A66" s="96"/>
      <c r="B66" s="97"/>
      <c r="C66" s="98"/>
      <c r="D66" s="98"/>
      <c r="E66" s="98"/>
      <c r="F66" s="98"/>
      <c r="G66" s="98"/>
      <c r="H66" s="99"/>
    </row>
    <row r="67" spans="1:8" ht="15" customHeight="1">
      <c r="A67" s="660" t="s">
        <v>120</v>
      </c>
      <c r="B67" s="597"/>
      <c r="C67" s="597"/>
      <c r="D67" s="597"/>
      <c r="E67" s="597"/>
      <c r="F67" s="597"/>
      <c r="G67" s="597"/>
      <c r="H67" s="621"/>
    </row>
    <row r="68" spans="1:8" ht="15">
      <c r="A68" s="661" t="s">
        <v>137</v>
      </c>
      <c r="B68" s="617"/>
      <c r="C68" s="617"/>
      <c r="D68" s="617"/>
      <c r="E68" s="617"/>
      <c r="F68" s="617"/>
      <c r="G68" s="617"/>
      <c r="H68" s="618"/>
    </row>
    <row r="69" spans="1:8" ht="15.75" customHeight="1">
      <c r="A69" s="96"/>
      <c r="B69" s="97"/>
      <c r="C69" s="98"/>
      <c r="D69" s="98"/>
      <c r="E69" s="98"/>
      <c r="F69" s="98"/>
      <c r="G69" s="98"/>
      <c r="H69" s="99"/>
    </row>
    <row r="70" spans="1:8" ht="15" customHeight="1">
      <c r="A70" s="660" t="s">
        <v>121</v>
      </c>
      <c r="B70" s="597"/>
      <c r="C70" s="597"/>
      <c r="D70" s="597"/>
      <c r="E70" s="597"/>
      <c r="F70" s="597"/>
      <c r="G70" s="597"/>
      <c r="H70" s="621"/>
    </row>
    <row r="71" spans="1:8" ht="15">
      <c r="A71" s="661" t="s">
        <v>183</v>
      </c>
      <c r="B71" s="617"/>
      <c r="C71" s="617"/>
      <c r="D71" s="617"/>
      <c r="E71" s="617"/>
      <c r="F71" s="617"/>
      <c r="G71" s="617"/>
      <c r="H71" s="618"/>
    </row>
    <row r="72" spans="1:8" ht="15">
      <c r="A72" s="100"/>
      <c r="B72" s="438"/>
      <c r="C72" s="438"/>
      <c r="D72" s="438"/>
      <c r="E72" s="438"/>
      <c r="F72" s="438"/>
      <c r="G72" s="438"/>
      <c r="H72" s="439"/>
    </row>
    <row r="73" spans="1:8" ht="31.5" customHeight="1">
      <c r="A73" s="660" t="s">
        <v>122</v>
      </c>
      <c r="B73" s="597"/>
      <c r="C73" s="597"/>
      <c r="D73" s="597"/>
      <c r="E73" s="597"/>
      <c r="F73" s="597"/>
      <c r="G73" s="597"/>
      <c r="H73" s="621"/>
    </row>
    <row r="74" spans="1:8" ht="53.25" customHeight="1">
      <c r="A74" s="806" t="s">
        <v>123</v>
      </c>
      <c r="B74" s="807"/>
      <c r="C74" s="807"/>
      <c r="D74" s="807"/>
      <c r="E74" s="807"/>
      <c r="F74" s="807"/>
      <c r="G74" s="807"/>
      <c r="H74" s="808"/>
    </row>
    <row r="75" spans="1:8" ht="15">
      <c r="A75" s="96"/>
      <c r="B75" s="97"/>
      <c r="C75" s="98"/>
      <c r="D75" s="98"/>
      <c r="E75" s="98"/>
      <c r="F75" s="98"/>
      <c r="G75" s="98"/>
      <c r="H75" s="99"/>
    </row>
    <row r="76" spans="1:8" ht="30.75" customHeight="1">
      <c r="A76" s="660" t="s">
        <v>124</v>
      </c>
      <c r="B76" s="597"/>
      <c r="C76" s="597"/>
      <c r="D76" s="597"/>
      <c r="E76" s="597"/>
      <c r="F76" s="597"/>
      <c r="G76" s="597"/>
      <c r="H76" s="621"/>
    </row>
    <row r="77" spans="1:8" ht="15">
      <c r="A77" s="660" t="s">
        <v>40</v>
      </c>
      <c r="B77" s="597"/>
      <c r="C77" s="595" t="s">
        <v>686</v>
      </c>
      <c r="D77" s="595"/>
      <c r="E77" s="595"/>
      <c r="F77" s="595"/>
      <c r="G77" s="595"/>
      <c r="H77" s="596"/>
    </row>
    <row r="78" spans="1:8" ht="15">
      <c r="A78" s="660" t="s">
        <v>41</v>
      </c>
      <c r="B78" s="597"/>
      <c r="C78" s="595" t="s">
        <v>687</v>
      </c>
      <c r="D78" s="595"/>
      <c r="E78" s="595"/>
      <c r="F78" s="595"/>
      <c r="G78" s="595"/>
      <c r="H78" s="596"/>
    </row>
    <row r="79" spans="1:8" ht="15">
      <c r="A79" s="660" t="s">
        <v>43</v>
      </c>
      <c r="B79" s="597"/>
      <c r="C79" s="595" t="s">
        <v>688</v>
      </c>
      <c r="D79" s="595"/>
      <c r="E79" s="595"/>
      <c r="F79" s="595"/>
      <c r="G79" s="595"/>
      <c r="H79" s="596"/>
    </row>
    <row r="80" spans="1:8" ht="15">
      <c r="A80" s="663" t="s">
        <v>45</v>
      </c>
      <c r="B80" s="616"/>
      <c r="C80" s="617" t="s">
        <v>2</v>
      </c>
      <c r="D80" s="617"/>
      <c r="E80" s="617"/>
      <c r="F80" s="617"/>
      <c r="G80" s="617"/>
      <c r="H80" s="618"/>
    </row>
    <row r="81" spans="1:8" ht="15.75" thickBot="1">
      <c r="A81" s="7"/>
      <c r="B81" s="8"/>
      <c r="C81" s="8"/>
      <c r="D81" s="8"/>
      <c r="E81" s="8"/>
      <c r="F81" s="8"/>
      <c r="G81" s="8"/>
      <c r="H81" s="9"/>
    </row>
    <row r="82" spans="1:8" ht="15">
      <c r="A82" s="664" t="s">
        <v>46</v>
      </c>
      <c r="B82" s="665"/>
      <c r="C82" s="666"/>
      <c r="D82" s="571"/>
      <c r="E82" s="667" t="s">
        <v>127</v>
      </c>
      <c r="F82" s="668"/>
      <c r="G82" s="668"/>
      <c r="H82" s="669"/>
    </row>
    <row r="83" spans="1:8" ht="24" customHeight="1">
      <c r="A83" s="572"/>
      <c r="B83" s="670"/>
      <c r="C83" s="670"/>
      <c r="D83" s="573"/>
      <c r="E83" s="572"/>
      <c r="F83" s="670"/>
      <c r="G83" s="670"/>
      <c r="H83" s="573"/>
    </row>
    <row r="84" spans="1:8" ht="60" customHeight="1" thickBot="1">
      <c r="A84" s="574"/>
      <c r="B84" s="671"/>
      <c r="C84" s="671"/>
      <c r="D84" s="575"/>
      <c r="E84" s="574"/>
      <c r="F84" s="671"/>
      <c r="G84" s="671"/>
      <c r="H84" s="575"/>
    </row>
    <row r="85" spans="1:8" ht="15">
      <c r="A85" s="672" t="s">
        <v>48</v>
      </c>
      <c r="B85" s="673"/>
      <c r="C85" s="673"/>
      <c r="D85" s="674"/>
      <c r="E85" s="675" t="s">
        <v>48</v>
      </c>
      <c r="F85" s="676"/>
      <c r="G85" s="676"/>
      <c r="H85" s="677"/>
    </row>
    <row r="86" spans="1:8" ht="15">
      <c r="A86" s="678" t="s">
        <v>40</v>
      </c>
      <c r="B86" s="679"/>
      <c r="C86" s="680" t="s">
        <v>1</v>
      </c>
      <c r="D86" s="681"/>
      <c r="E86" s="83" t="s">
        <v>40</v>
      </c>
      <c r="F86" s="682" t="str">
        <f>C77</f>
        <v>Edgar Gómez Rodríguez</v>
      </c>
      <c r="G86" s="682"/>
      <c r="H86" s="683"/>
    </row>
    <row r="87" spans="1:8" ht="24.75" customHeight="1">
      <c r="A87" s="678" t="s">
        <v>50</v>
      </c>
      <c r="B87" s="679"/>
      <c r="C87" s="682" t="s">
        <v>42</v>
      </c>
      <c r="D87" s="683"/>
      <c r="E87" s="83" t="s">
        <v>50</v>
      </c>
      <c r="F87" s="682" t="str">
        <f>C78</f>
        <v>Director de Investigaciones</v>
      </c>
      <c r="G87" s="682"/>
      <c r="H87" s="683"/>
    </row>
    <row r="88" spans="1:8" ht="15">
      <c r="A88" s="678" t="s">
        <v>52</v>
      </c>
      <c r="B88" s="679"/>
      <c r="C88" s="679" t="s">
        <v>44</v>
      </c>
      <c r="D88" s="687"/>
      <c r="E88" s="83" t="s">
        <v>52</v>
      </c>
      <c r="F88" s="682" t="str">
        <f>C79</f>
        <v>Vicerrectoría Académica</v>
      </c>
      <c r="G88" s="682"/>
      <c r="H88" s="683"/>
    </row>
    <row r="89" spans="1:8" ht="15.75" thickBot="1">
      <c r="A89" s="688" t="s">
        <v>53</v>
      </c>
      <c r="B89" s="689"/>
      <c r="C89" s="689" t="s">
        <v>2</v>
      </c>
      <c r="D89" s="690"/>
      <c r="E89" s="101" t="s">
        <v>53</v>
      </c>
      <c r="F89" s="691" t="s">
        <v>2</v>
      </c>
      <c r="G89" s="691"/>
      <c r="H89" s="692"/>
    </row>
    <row r="90" spans="1:8" ht="15.75" thickBot="1">
      <c r="A90" s="7"/>
      <c r="B90" s="8"/>
      <c r="C90" s="8"/>
      <c r="D90" s="8"/>
      <c r="E90" s="8"/>
      <c r="F90" s="8"/>
      <c r="G90" s="8"/>
      <c r="H90" s="9"/>
    </row>
    <row r="91" spans="1:8" ht="15.75" thickBot="1">
      <c r="A91" s="809" t="s">
        <v>47</v>
      </c>
      <c r="B91" s="810"/>
      <c r="C91" s="810"/>
      <c r="D91" s="810"/>
      <c r="E91" s="810"/>
      <c r="F91" s="810"/>
      <c r="G91" s="810"/>
      <c r="H91" s="811"/>
    </row>
    <row r="92" spans="1:8" ht="39" customHeight="1">
      <c r="A92" s="570"/>
      <c r="B92" s="666"/>
      <c r="C92" s="666"/>
      <c r="D92" s="666"/>
      <c r="E92" s="666"/>
      <c r="F92" s="666"/>
      <c r="G92" s="666"/>
      <c r="H92" s="571"/>
    </row>
    <row r="93" spans="1:8" ht="60.75" customHeight="1" thickBot="1">
      <c r="A93" s="574"/>
      <c r="B93" s="671"/>
      <c r="C93" s="671"/>
      <c r="D93" s="671"/>
      <c r="E93" s="671"/>
      <c r="F93" s="671"/>
      <c r="G93" s="671"/>
      <c r="H93" s="575"/>
    </row>
    <row r="94" spans="1:8" ht="15">
      <c r="A94" s="675" t="s">
        <v>48</v>
      </c>
      <c r="B94" s="676"/>
      <c r="C94" s="676"/>
      <c r="D94" s="676"/>
      <c r="E94" s="676"/>
      <c r="F94" s="676"/>
      <c r="G94" s="676"/>
      <c r="H94" s="677"/>
    </row>
    <row r="95" spans="1:8" ht="15">
      <c r="A95" s="700" t="s">
        <v>40</v>
      </c>
      <c r="B95" s="701"/>
      <c r="C95" s="684" t="s">
        <v>49</v>
      </c>
      <c r="D95" s="685"/>
      <c r="E95" s="685"/>
      <c r="F95" s="685"/>
      <c r="G95" s="685"/>
      <c r="H95" s="686"/>
    </row>
    <row r="96" spans="1:8" ht="15">
      <c r="A96" s="693" t="s">
        <v>50</v>
      </c>
      <c r="B96" s="694"/>
      <c r="C96" s="684" t="s">
        <v>51</v>
      </c>
      <c r="D96" s="685"/>
      <c r="E96" s="685"/>
      <c r="F96" s="685"/>
      <c r="G96" s="685"/>
      <c r="H96" s="686"/>
    </row>
    <row r="97" spans="1:8" ht="15">
      <c r="A97" s="693" t="s">
        <v>52</v>
      </c>
      <c r="B97" s="694"/>
      <c r="C97" s="684" t="s">
        <v>44</v>
      </c>
      <c r="D97" s="685"/>
      <c r="E97" s="685"/>
      <c r="F97" s="685"/>
      <c r="G97" s="685"/>
      <c r="H97" s="686"/>
    </row>
    <row r="98" spans="1:8" ht="15.75" thickBot="1">
      <c r="A98" s="695" t="s">
        <v>53</v>
      </c>
      <c r="B98" s="696"/>
      <c r="C98" s="697" t="s">
        <v>2</v>
      </c>
      <c r="D98" s="698"/>
      <c r="E98" s="698"/>
      <c r="F98" s="698"/>
      <c r="G98" s="698"/>
      <c r="H98" s="699"/>
    </row>
  </sheetData>
  <sheetProtection/>
  <mergeCells count="107">
    <mergeCell ref="A1:B3"/>
    <mergeCell ref="C1:G1"/>
    <mergeCell ref="C2:G2"/>
    <mergeCell ref="C3:G3"/>
    <mergeCell ref="A5:C5"/>
    <mergeCell ref="D5:F5"/>
    <mergeCell ref="A7:C7"/>
    <mergeCell ref="D7:H7"/>
    <mergeCell ref="A8:H8"/>
    <mergeCell ref="A9:H9"/>
    <mergeCell ref="A10:H10"/>
    <mergeCell ref="B12:H12"/>
    <mergeCell ref="B13:D13"/>
    <mergeCell ref="B14:D14"/>
    <mergeCell ref="B15:D15"/>
    <mergeCell ref="A17:H17"/>
    <mergeCell ref="A19:H19"/>
    <mergeCell ref="A21:C21"/>
    <mergeCell ref="D21:F21"/>
    <mergeCell ref="G21:H21"/>
    <mergeCell ref="A22:C22"/>
    <mergeCell ref="D22:F22"/>
    <mergeCell ref="G22:H22"/>
    <mergeCell ref="A24:H24"/>
    <mergeCell ref="A25:H25"/>
    <mergeCell ref="A27:E27"/>
    <mergeCell ref="A28:H28"/>
    <mergeCell ref="B29:H29"/>
    <mergeCell ref="B30:H30"/>
    <mergeCell ref="B31:H31"/>
    <mergeCell ref="B32:H32"/>
    <mergeCell ref="B33:H33"/>
    <mergeCell ref="B35:H35"/>
    <mergeCell ref="B36:H36"/>
    <mergeCell ref="B37:H37"/>
    <mergeCell ref="B39:H39"/>
    <mergeCell ref="B40:H40"/>
    <mergeCell ref="B41:H41"/>
    <mergeCell ref="B42:H42"/>
    <mergeCell ref="B43:H43"/>
    <mergeCell ref="A44:H44"/>
    <mergeCell ref="A45:E45"/>
    <mergeCell ref="B47:D47"/>
    <mergeCell ref="B48:D48"/>
    <mergeCell ref="A49:F49"/>
    <mergeCell ref="G49:H49"/>
    <mergeCell ref="G50:H50"/>
    <mergeCell ref="A51:F51"/>
    <mergeCell ref="G51:H51"/>
    <mergeCell ref="A53:H53"/>
    <mergeCell ref="B54:H54"/>
    <mergeCell ref="B55:H55"/>
    <mergeCell ref="B56:H56"/>
    <mergeCell ref="B57:H57"/>
    <mergeCell ref="B58:H58"/>
    <mergeCell ref="B59:H59"/>
    <mergeCell ref="B60:H60"/>
    <mergeCell ref="A62:H62"/>
    <mergeCell ref="B63:H63"/>
    <mergeCell ref="B64:H64"/>
    <mergeCell ref="B65:H65"/>
    <mergeCell ref="A67:H67"/>
    <mergeCell ref="A68:H68"/>
    <mergeCell ref="A70:H70"/>
    <mergeCell ref="A71:H71"/>
    <mergeCell ref="A73:H73"/>
    <mergeCell ref="A74:H74"/>
    <mergeCell ref="A76:H76"/>
    <mergeCell ref="A77:B77"/>
    <mergeCell ref="C77:H77"/>
    <mergeCell ref="A78:B78"/>
    <mergeCell ref="C78:H78"/>
    <mergeCell ref="A79:B79"/>
    <mergeCell ref="C79:H79"/>
    <mergeCell ref="A80:B80"/>
    <mergeCell ref="C80:H80"/>
    <mergeCell ref="A82:B82"/>
    <mergeCell ref="C82:D82"/>
    <mergeCell ref="E82:H82"/>
    <mergeCell ref="A83:D84"/>
    <mergeCell ref="E83:H84"/>
    <mergeCell ref="A85:D85"/>
    <mergeCell ref="E85:H85"/>
    <mergeCell ref="A86:B86"/>
    <mergeCell ref="C86:D86"/>
    <mergeCell ref="F86:H86"/>
    <mergeCell ref="A87:B87"/>
    <mergeCell ref="C87:D87"/>
    <mergeCell ref="F87:H87"/>
    <mergeCell ref="A96:B96"/>
    <mergeCell ref="C96:H96"/>
    <mergeCell ref="A88:B88"/>
    <mergeCell ref="C88:D88"/>
    <mergeCell ref="F88:H88"/>
    <mergeCell ref="A89:B89"/>
    <mergeCell ref="C89:D89"/>
    <mergeCell ref="F89:H89"/>
    <mergeCell ref="A97:B97"/>
    <mergeCell ref="C97:H97"/>
    <mergeCell ref="A98:B98"/>
    <mergeCell ref="C98:H98"/>
    <mergeCell ref="B34:H34"/>
    <mergeCell ref="A91:H91"/>
    <mergeCell ref="A92:H93"/>
    <mergeCell ref="A94:H94"/>
    <mergeCell ref="A95:B95"/>
    <mergeCell ref="C95:H95"/>
  </mergeCells>
  <printOptions/>
  <pageMargins left="0.7" right="0.7" top="0.75" bottom="0.75" header="0.3" footer="0.3"/>
  <pageSetup fitToHeight="0" fitToWidth="1" orientation="portrait" paperSize="9" scale="7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G99"/>
  <sheetViews>
    <sheetView zoomScalePageLayoutView="0" workbookViewId="0" topLeftCell="A1">
      <selection activeCell="C18" sqref="C18"/>
    </sheetView>
  </sheetViews>
  <sheetFormatPr defaultColWidth="11.421875" defaultRowHeight="15"/>
  <cols>
    <col min="1" max="1" width="3.57421875" style="4" customWidth="1"/>
    <col min="2" max="2" width="16.57421875" style="4" customWidth="1"/>
    <col min="3" max="3" width="22.57421875" style="4" customWidth="1"/>
    <col min="4" max="4" width="12.1406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8.8515625" style="4" customWidth="1"/>
    <col min="19" max="19" width="17.28125" style="4" customWidth="1"/>
    <col min="20" max="20" width="11.421875" style="4" customWidth="1"/>
    <col min="21" max="21" width="13.00390625" style="4" customWidth="1"/>
    <col min="22" max="23" width="11.421875" style="4" customWidth="1"/>
    <col min="24" max="24" width="14.57421875" style="4" customWidth="1"/>
    <col min="25" max="26" width="11.421875" style="4" customWidth="1"/>
    <col min="27" max="27" width="13.140625" style="4" bestFit="1" customWidth="1"/>
    <col min="28" max="28" width="12.57421875" style="4" bestFit="1" customWidth="1"/>
    <col min="29" max="29" width="11.421875" style="4" customWidth="1"/>
    <col min="30" max="30" width="13.140625" style="4" bestFit="1" customWidth="1"/>
    <col min="31" max="31" width="14.421875" style="4" bestFit="1" customWidth="1"/>
    <col min="32" max="32" width="19.421875" style="4" customWidth="1"/>
    <col min="33"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29.25" customHeight="1" thickBot="1">
      <c r="A3" s="574"/>
      <c r="B3" s="575"/>
      <c r="C3" s="605" t="s">
        <v>10</v>
      </c>
      <c r="D3" s="606"/>
      <c r="E3" s="606"/>
      <c r="F3" s="606"/>
      <c r="G3" s="607"/>
      <c r="H3" s="65" t="s">
        <v>70</v>
      </c>
    </row>
    <row r="4" ht="6.75" customHeight="1" thickBot="1"/>
    <row r="5" spans="1:8" ht="16.5" thickBot="1">
      <c r="A5" s="582" t="s">
        <v>11</v>
      </c>
      <c r="B5" s="583"/>
      <c r="C5" s="583"/>
      <c r="D5" s="584">
        <v>41969</v>
      </c>
      <c r="E5" s="584"/>
      <c r="F5" s="584"/>
      <c r="G5" s="10" t="s">
        <v>12</v>
      </c>
      <c r="H5" s="11" t="e">
        <f>#REF!</f>
        <v>#REF!</v>
      </c>
    </row>
    <row r="6" spans="1:8" ht="15">
      <c r="A6" s="926" t="s">
        <v>516</v>
      </c>
      <c r="B6" s="927"/>
      <c r="C6" s="927"/>
      <c r="D6" s="927"/>
      <c r="E6" s="927"/>
      <c r="F6" s="927"/>
      <c r="G6" s="927"/>
      <c r="H6" s="928"/>
    </row>
    <row r="7" spans="1:8" ht="15.75">
      <c r="A7" s="585" t="s">
        <v>13</v>
      </c>
      <c r="B7" s="586"/>
      <c r="C7" s="586"/>
      <c r="D7" s="587" t="s">
        <v>14</v>
      </c>
      <c r="E7" s="587"/>
      <c r="F7" s="587"/>
      <c r="G7" s="587"/>
      <c r="H7" s="588"/>
    </row>
    <row r="8" spans="1:8" ht="8.25" customHeight="1">
      <c r="A8" s="7"/>
      <c r="B8" s="12"/>
      <c r="C8" s="8"/>
      <c r="D8" s="8"/>
      <c r="E8" s="8"/>
      <c r="F8" s="8"/>
      <c r="G8" s="8"/>
      <c r="H8" s="9"/>
    </row>
    <row r="9" spans="1:8" ht="15.75">
      <c r="A9" s="589" t="s">
        <v>71</v>
      </c>
      <c r="B9" s="590"/>
      <c r="C9" s="590"/>
      <c r="D9" s="590"/>
      <c r="E9" s="590"/>
      <c r="F9" s="590"/>
      <c r="G9" s="590"/>
      <c r="H9" s="591"/>
    </row>
    <row r="10" spans="1:8" ht="30.75" customHeight="1">
      <c r="A10" s="840" t="s">
        <v>695</v>
      </c>
      <c r="B10" s="841"/>
      <c r="C10" s="841"/>
      <c r="D10" s="841"/>
      <c r="E10" s="841"/>
      <c r="F10" s="841"/>
      <c r="G10" s="841"/>
      <c r="H10" s="842"/>
    </row>
    <row r="11" spans="1:8" ht="10.5" customHeight="1">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6.25" customHeight="1">
      <c r="A17" s="610" t="s">
        <v>72</v>
      </c>
      <c r="B17" s="611"/>
      <c r="C17" s="611"/>
      <c r="D17" s="611"/>
      <c r="E17" s="611"/>
      <c r="F17" s="611"/>
      <c r="G17" s="611"/>
      <c r="H17" s="612"/>
    </row>
    <row r="18" spans="1:8" ht="9.75" customHeight="1">
      <c r="A18" s="7"/>
      <c r="B18" s="15"/>
      <c r="C18" s="8"/>
      <c r="D18" s="8"/>
      <c r="E18" s="8"/>
      <c r="F18" s="8"/>
      <c r="G18" s="8"/>
      <c r="H18" s="9"/>
    </row>
    <row r="19" spans="1:8" ht="15">
      <c r="A19" s="601" t="s">
        <v>73</v>
      </c>
      <c r="B19" s="595"/>
      <c r="C19" s="595"/>
      <c r="D19" s="595"/>
      <c r="E19" s="595"/>
      <c r="F19" s="595"/>
      <c r="G19" s="595"/>
      <c r="H19" s="596"/>
    </row>
    <row r="20" spans="1:8" ht="8.25" customHeight="1" thickBot="1">
      <c r="A20" s="7"/>
      <c r="B20" s="16"/>
      <c r="C20" s="16"/>
      <c r="D20" s="16"/>
      <c r="E20" s="16"/>
      <c r="F20" s="16"/>
      <c r="G20" s="16"/>
      <c r="H20" s="17"/>
    </row>
    <row r="21" spans="1:8" s="276" customFormat="1" ht="15.75" thickBot="1">
      <c r="A21" s="789" t="s">
        <v>74</v>
      </c>
      <c r="B21" s="790"/>
      <c r="C21" s="791"/>
      <c r="D21" s="789" t="s">
        <v>75</v>
      </c>
      <c r="E21" s="790"/>
      <c r="F21" s="791"/>
      <c r="G21" s="783" t="s">
        <v>25</v>
      </c>
      <c r="H21" s="784"/>
    </row>
    <row r="22" spans="1:8" ht="16.5" thickBot="1">
      <c r="A22" s="605">
        <v>210504</v>
      </c>
      <c r="B22" s="606"/>
      <c r="C22" s="607"/>
      <c r="D22" s="651" t="s">
        <v>54</v>
      </c>
      <c r="E22" s="652"/>
      <c r="F22" s="653"/>
      <c r="G22" s="608">
        <f>G53</f>
        <v>16600000</v>
      </c>
      <c r="H22" s="609"/>
    </row>
    <row r="23" spans="1:8" ht="7.5" customHeight="1">
      <c r="A23" s="18"/>
      <c r="B23" s="19"/>
      <c r="C23" s="20"/>
      <c r="D23" s="20"/>
      <c r="E23" s="20"/>
      <c r="F23" s="20"/>
      <c r="G23" s="20"/>
      <c r="H23" s="21"/>
    </row>
    <row r="24" spans="1:8" ht="15">
      <c r="A24" s="610" t="s">
        <v>77</v>
      </c>
      <c r="B24" s="611"/>
      <c r="C24" s="611"/>
      <c r="D24" s="611"/>
      <c r="E24" s="611"/>
      <c r="F24" s="611"/>
      <c r="G24" s="611"/>
      <c r="H24" s="612"/>
    </row>
    <row r="25" spans="1:8" ht="15"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41.25" customHeight="1">
      <c r="A28" s="843" t="s">
        <v>80</v>
      </c>
      <c r="B28" s="595"/>
      <c r="C28" s="595"/>
      <c r="D28" s="595"/>
      <c r="E28" s="595"/>
      <c r="F28" s="595"/>
      <c r="G28" s="595"/>
      <c r="H28" s="596"/>
    </row>
    <row r="29" spans="1:8" ht="15">
      <c r="A29" s="68" t="s">
        <v>81</v>
      </c>
      <c r="B29" s="616" t="s">
        <v>132</v>
      </c>
      <c r="C29" s="617"/>
      <c r="D29" s="617"/>
      <c r="E29" s="617"/>
      <c r="F29" s="617"/>
      <c r="G29" s="617"/>
      <c r="H29" s="618"/>
    </row>
    <row r="30" spans="1:8" ht="50.25" customHeight="1">
      <c r="A30" s="68"/>
      <c r="B30" s="622" t="s">
        <v>138</v>
      </c>
      <c r="C30" s="622"/>
      <c r="D30" s="622"/>
      <c r="E30" s="622"/>
      <c r="F30" s="622"/>
      <c r="G30" s="622"/>
      <c r="H30" s="623"/>
    </row>
    <row r="31" spans="1:8" ht="15">
      <c r="A31" s="68" t="s">
        <v>82</v>
      </c>
      <c r="B31" s="679" t="s">
        <v>83</v>
      </c>
      <c r="C31" s="679"/>
      <c r="D31" s="679"/>
      <c r="E31" s="679"/>
      <c r="F31" s="679"/>
      <c r="G31" s="679"/>
      <c r="H31" s="687"/>
    </row>
    <row r="32" spans="1:8" ht="15">
      <c r="A32" s="68" t="s">
        <v>133</v>
      </c>
      <c r="B32" s="622" t="s">
        <v>139</v>
      </c>
      <c r="C32" s="622"/>
      <c r="D32" s="622"/>
      <c r="E32" s="622"/>
      <c r="F32" s="622"/>
      <c r="G32" s="622"/>
      <c r="H32" s="623"/>
    </row>
    <row r="33" spans="1:8" ht="15">
      <c r="A33" s="68" t="s">
        <v>134</v>
      </c>
      <c r="B33" s="622" t="s">
        <v>140</v>
      </c>
      <c r="C33" s="622"/>
      <c r="D33" s="622"/>
      <c r="E33" s="622"/>
      <c r="F33" s="622"/>
      <c r="G33" s="622"/>
      <c r="H33" s="623"/>
    </row>
    <row r="34" spans="1:8" ht="15">
      <c r="A34" s="68" t="s">
        <v>135</v>
      </c>
      <c r="B34" s="622" t="s">
        <v>141</v>
      </c>
      <c r="C34" s="622"/>
      <c r="D34" s="622"/>
      <c r="E34" s="622"/>
      <c r="F34" s="622"/>
      <c r="G34" s="622"/>
      <c r="H34" s="623"/>
    </row>
    <row r="35" spans="1:8" ht="15">
      <c r="A35" s="68" t="s">
        <v>136</v>
      </c>
      <c r="B35" s="622" t="s">
        <v>142</v>
      </c>
      <c r="C35" s="622"/>
      <c r="D35" s="622"/>
      <c r="E35" s="622"/>
      <c r="F35" s="622"/>
      <c r="G35" s="622"/>
      <c r="H35" s="623"/>
    </row>
    <row r="36" spans="1:8" ht="11.25" customHeight="1">
      <c r="A36" s="68"/>
      <c r="B36" s="619"/>
      <c r="C36" s="619"/>
      <c r="D36" s="619"/>
      <c r="E36" s="619"/>
      <c r="F36" s="619"/>
      <c r="G36" s="619"/>
      <c r="H36" s="620"/>
    </row>
    <row r="37" spans="1:8" ht="15">
      <c r="A37" s="68" t="s">
        <v>85</v>
      </c>
      <c r="B37" s="616" t="s">
        <v>86</v>
      </c>
      <c r="C37" s="616"/>
      <c r="D37" s="616"/>
      <c r="E37" s="616"/>
      <c r="F37" s="616"/>
      <c r="G37" s="616"/>
      <c r="H37" s="863"/>
    </row>
    <row r="38" spans="1:8" ht="52.5" customHeight="1">
      <c r="A38" s="68"/>
      <c r="B38" s="637" t="s">
        <v>143</v>
      </c>
      <c r="C38" s="637"/>
      <c r="D38" s="637"/>
      <c r="E38" s="637"/>
      <c r="F38" s="637"/>
      <c r="G38" s="637"/>
      <c r="H38" s="788"/>
    </row>
    <row r="39" spans="1:8" ht="15">
      <c r="A39" s="68" t="s">
        <v>88</v>
      </c>
      <c r="B39" s="679" t="s">
        <v>89</v>
      </c>
      <c r="C39" s="679"/>
      <c r="D39" s="679"/>
      <c r="E39" s="679"/>
      <c r="F39" s="679"/>
      <c r="G39" s="679"/>
      <c r="H39" s="687"/>
    </row>
    <row r="40" spans="1:8" ht="92.25" customHeight="1">
      <c r="A40" s="71"/>
      <c r="B40" s="637" t="s">
        <v>144</v>
      </c>
      <c r="C40" s="637"/>
      <c r="D40" s="637"/>
      <c r="E40" s="637"/>
      <c r="F40" s="637"/>
      <c r="G40" s="637"/>
      <c r="H40" s="788"/>
    </row>
    <row r="41" spans="1:8" ht="15">
      <c r="A41" s="68" t="s">
        <v>91</v>
      </c>
      <c r="B41" s="616" t="s">
        <v>92</v>
      </c>
      <c r="C41" s="616"/>
      <c r="D41" s="616"/>
      <c r="E41" s="616"/>
      <c r="F41" s="616"/>
      <c r="G41" s="616"/>
      <c r="H41" s="863"/>
    </row>
    <row r="42" spans="1:8" ht="71.25" customHeight="1">
      <c r="A42" s="68"/>
      <c r="B42" s="637" t="s">
        <v>145</v>
      </c>
      <c r="C42" s="637"/>
      <c r="D42" s="637"/>
      <c r="E42" s="637"/>
      <c r="F42" s="637"/>
      <c r="G42" s="637"/>
      <c r="H42" s="788"/>
    </row>
    <row r="43" spans="1:8" ht="15">
      <c r="A43" s="1085"/>
      <c r="B43" s="1086"/>
      <c r="C43" s="1086"/>
      <c r="D43" s="1086"/>
      <c r="E43" s="1086"/>
      <c r="F43" s="1086"/>
      <c r="G43" s="1086"/>
      <c r="H43" s="1087"/>
    </row>
    <row r="44" spans="1:8" ht="18" customHeight="1">
      <c r="A44" s="589" t="s">
        <v>93</v>
      </c>
      <c r="B44" s="590"/>
      <c r="C44" s="590"/>
      <c r="D44" s="590"/>
      <c r="E44" s="590"/>
      <c r="F44" s="8"/>
      <c r="G44" s="8"/>
      <c r="H44" s="9"/>
    </row>
    <row r="45" spans="1:32" ht="11.25" customHeight="1" thickBot="1">
      <c r="A45" s="24"/>
      <c r="B45" s="448"/>
      <c r="C45" s="448"/>
      <c r="D45" s="448"/>
      <c r="E45" s="448"/>
      <c r="F45" s="448"/>
      <c r="G45" s="448"/>
      <c r="H45" s="449"/>
      <c r="R45" s="112"/>
      <c r="S45" s="112"/>
      <c r="T45" s="112"/>
      <c r="U45" s="112"/>
      <c r="V45" s="112"/>
      <c r="W45" s="112"/>
      <c r="X45" s="112"/>
      <c r="Y45" s="112"/>
      <c r="Z45" s="112"/>
      <c r="AA45" s="112"/>
      <c r="AB45" s="112"/>
      <c r="AC45" s="112"/>
      <c r="AD45" s="112"/>
      <c r="AE45" s="112"/>
      <c r="AF45" s="112"/>
    </row>
    <row r="46" spans="1:32" ht="42" customHeight="1" thickBot="1">
      <c r="A46" s="29" t="s">
        <v>0</v>
      </c>
      <c r="B46" s="942" t="s">
        <v>94</v>
      </c>
      <c r="C46" s="943"/>
      <c r="D46" s="113" t="s">
        <v>146</v>
      </c>
      <c r="E46" s="30" t="s">
        <v>32</v>
      </c>
      <c r="F46" s="30" t="s">
        <v>33</v>
      </c>
      <c r="G46" s="30" t="s">
        <v>34</v>
      </c>
      <c r="H46" s="450" t="s">
        <v>35</v>
      </c>
      <c r="R46" s="114"/>
      <c r="S46" s="114"/>
      <c r="T46" s="114"/>
      <c r="U46" s="114"/>
      <c r="V46" s="115"/>
      <c r="W46" s="115"/>
      <c r="X46" s="115"/>
      <c r="Y46" s="114"/>
      <c r="Z46" s="114"/>
      <c r="AA46" s="114"/>
      <c r="AB46" s="115"/>
      <c r="AC46" s="115"/>
      <c r="AD46" s="114"/>
      <c r="AE46" s="116"/>
      <c r="AF46" s="1"/>
    </row>
    <row r="47" spans="1:33" ht="15.75" customHeight="1">
      <c r="A47" s="75">
        <v>1</v>
      </c>
      <c r="B47" s="636" t="s">
        <v>147</v>
      </c>
      <c r="C47" s="637"/>
      <c r="D47" s="123" t="s">
        <v>689</v>
      </c>
      <c r="E47" s="108" t="s">
        <v>62</v>
      </c>
      <c r="F47" s="85">
        <v>2</v>
      </c>
      <c r="G47" s="455">
        <v>1300000</v>
      </c>
      <c r="H47" s="456">
        <f>G47*F47</f>
        <v>2600000</v>
      </c>
      <c r="R47" s="117"/>
      <c r="S47" s="124"/>
      <c r="T47" s="1"/>
      <c r="U47" s="119"/>
      <c r="V47" s="119"/>
      <c r="W47" s="119"/>
      <c r="X47" s="119"/>
      <c r="Y47" s="118"/>
      <c r="Z47" s="117"/>
      <c r="AA47" s="120"/>
      <c r="AB47" s="119"/>
      <c r="AC47" s="119"/>
      <c r="AD47" s="121"/>
      <c r="AE47" s="122"/>
      <c r="AF47" s="125"/>
      <c r="AG47" s="8"/>
    </row>
    <row r="48" spans="1:33" ht="27" customHeight="1">
      <c r="A48" s="75">
        <v>2</v>
      </c>
      <c r="B48" s="636" t="s">
        <v>690</v>
      </c>
      <c r="C48" s="637"/>
      <c r="D48" s="123" t="s">
        <v>689</v>
      </c>
      <c r="E48" s="108" t="s">
        <v>62</v>
      </c>
      <c r="F48" s="85">
        <v>4</v>
      </c>
      <c r="G48" s="455">
        <v>1500000</v>
      </c>
      <c r="H48" s="456">
        <f>G48*F48</f>
        <v>6000000</v>
      </c>
      <c r="R48" s="117"/>
      <c r="S48" s="124"/>
      <c r="T48" s="1"/>
      <c r="U48" s="119"/>
      <c r="V48" s="119"/>
      <c r="W48" s="119"/>
      <c r="X48" s="119"/>
      <c r="Y48" s="118"/>
      <c r="Z48" s="117"/>
      <c r="AA48" s="120"/>
      <c r="AB48" s="119"/>
      <c r="AC48" s="119"/>
      <c r="AD48" s="121"/>
      <c r="AE48" s="122"/>
      <c r="AF48" s="125"/>
      <c r="AG48" s="8"/>
    </row>
    <row r="49" spans="1:33" ht="28.5" customHeight="1">
      <c r="A49" s="75">
        <v>3</v>
      </c>
      <c r="B49" s="636" t="s">
        <v>694</v>
      </c>
      <c r="C49" s="637"/>
      <c r="D49" s="123" t="s">
        <v>691</v>
      </c>
      <c r="E49" s="108" t="s">
        <v>62</v>
      </c>
      <c r="F49" s="85">
        <v>4</v>
      </c>
      <c r="G49" s="455">
        <v>1200000</v>
      </c>
      <c r="H49" s="456">
        <f>G49*F49</f>
        <v>4800000</v>
      </c>
      <c r="R49" s="117"/>
      <c r="S49" s="124"/>
      <c r="T49" s="1"/>
      <c r="U49" s="119"/>
      <c r="V49" s="119"/>
      <c r="W49" s="119"/>
      <c r="X49" s="119"/>
      <c r="Y49" s="118"/>
      <c r="Z49" s="117"/>
      <c r="AA49" s="120"/>
      <c r="AB49" s="119"/>
      <c r="AC49" s="119"/>
      <c r="AD49" s="121"/>
      <c r="AE49" s="122"/>
      <c r="AF49" s="125"/>
      <c r="AG49" s="8"/>
    </row>
    <row r="50" spans="1:32" ht="30.75" customHeight="1" thickBot="1">
      <c r="A50" s="75">
        <v>4</v>
      </c>
      <c r="B50" s="636" t="s">
        <v>693</v>
      </c>
      <c r="C50" s="637"/>
      <c r="D50" s="123" t="s">
        <v>692</v>
      </c>
      <c r="E50" s="108" t="s">
        <v>62</v>
      </c>
      <c r="F50" s="85">
        <v>4</v>
      </c>
      <c r="G50" s="455">
        <v>800000</v>
      </c>
      <c r="H50" s="456">
        <f>G50*F50</f>
        <v>3200000</v>
      </c>
      <c r="R50" s="117"/>
      <c r="S50" s="124"/>
      <c r="T50" s="1"/>
      <c r="U50" s="119"/>
      <c r="V50" s="119"/>
      <c r="W50" s="119"/>
      <c r="X50" s="119"/>
      <c r="Y50" s="118"/>
      <c r="Z50" s="117"/>
      <c r="AA50" s="120"/>
      <c r="AB50" s="119"/>
      <c r="AC50" s="119"/>
      <c r="AD50" s="121"/>
      <c r="AE50" s="122"/>
      <c r="AF50" s="125"/>
    </row>
    <row r="51" spans="1:11" ht="15.75" thickBot="1">
      <c r="A51" s="645" t="s">
        <v>36</v>
      </c>
      <c r="B51" s="646"/>
      <c r="C51" s="646"/>
      <c r="D51" s="646"/>
      <c r="E51" s="646"/>
      <c r="F51" s="647"/>
      <c r="G51" s="1088">
        <f>SUM(H47:H50)</f>
        <v>16600000</v>
      </c>
      <c r="H51" s="1089"/>
      <c r="I51" s="86"/>
      <c r="J51" s="86"/>
      <c r="K51" s="86"/>
    </row>
    <row r="52" spans="1:8" ht="15.75" thickBot="1">
      <c r="A52" s="87" t="s">
        <v>96</v>
      </c>
      <c r="B52" s="88"/>
      <c r="C52" s="88"/>
      <c r="D52" s="89" t="s">
        <v>97</v>
      </c>
      <c r="E52" s="88"/>
      <c r="F52" s="90" t="s">
        <v>98</v>
      </c>
      <c r="G52" s="1090"/>
      <c r="H52" s="649"/>
    </row>
    <row r="53" spans="1:8" ht="15.75" thickBot="1">
      <c r="A53" s="645" t="s">
        <v>38</v>
      </c>
      <c r="B53" s="646"/>
      <c r="C53" s="646"/>
      <c r="D53" s="646"/>
      <c r="E53" s="646"/>
      <c r="F53" s="647"/>
      <c r="G53" s="650">
        <f>SUM(G51:H52)</f>
        <v>16600000</v>
      </c>
      <c r="H53" s="649"/>
    </row>
    <row r="54" spans="1:8" ht="7.5" customHeight="1" thickBot="1">
      <c r="A54" s="140"/>
      <c r="B54" s="27"/>
      <c r="C54" s="454"/>
      <c r="D54" s="454"/>
      <c r="E54" s="141"/>
      <c r="F54" s="141"/>
      <c r="G54" s="141"/>
      <c r="H54" s="142"/>
    </row>
    <row r="55" spans="1:8" ht="15.75" thickBot="1">
      <c r="A55" s="651" t="s">
        <v>99</v>
      </c>
      <c r="B55" s="652"/>
      <c r="C55" s="652"/>
      <c r="D55" s="652"/>
      <c r="E55" s="652"/>
      <c r="F55" s="652"/>
      <c r="G55" s="652"/>
      <c r="H55" s="653"/>
    </row>
    <row r="56" spans="1:8" ht="28.5" customHeight="1">
      <c r="A56" s="93" t="s">
        <v>81</v>
      </c>
      <c r="B56" s="654" t="s">
        <v>100</v>
      </c>
      <c r="C56" s="655"/>
      <c r="D56" s="655"/>
      <c r="E56" s="655"/>
      <c r="F56" s="655"/>
      <c r="G56" s="655"/>
      <c r="H56" s="656"/>
    </row>
    <row r="57" spans="1:8" ht="15">
      <c r="A57" s="94" t="s">
        <v>82</v>
      </c>
      <c r="B57" s="657" t="s">
        <v>101</v>
      </c>
      <c r="C57" s="658"/>
      <c r="D57" s="658"/>
      <c r="E57" s="658"/>
      <c r="F57" s="658"/>
      <c r="G57" s="658"/>
      <c r="H57" s="659"/>
    </row>
    <row r="58" spans="1:8" ht="15">
      <c r="A58" s="94" t="s">
        <v>85</v>
      </c>
      <c r="B58" s="657" t="s">
        <v>148</v>
      </c>
      <c r="C58" s="658"/>
      <c r="D58" s="658"/>
      <c r="E58" s="658"/>
      <c r="F58" s="658"/>
      <c r="G58" s="658"/>
      <c r="H58" s="659"/>
    </row>
    <row r="59" spans="1:8" ht="15">
      <c r="A59" s="94" t="s">
        <v>88</v>
      </c>
      <c r="B59" s="657" t="s">
        <v>149</v>
      </c>
      <c r="C59" s="658"/>
      <c r="D59" s="658"/>
      <c r="E59" s="658"/>
      <c r="F59" s="658"/>
      <c r="G59" s="658"/>
      <c r="H59" s="659"/>
    </row>
    <row r="60" spans="1:8" ht="15">
      <c r="A60" s="94" t="s">
        <v>91</v>
      </c>
      <c r="B60" s="657" t="s">
        <v>150</v>
      </c>
      <c r="C60" s="658"/>
      <c r="D60" s="658"/>
      <c r="E60" s="658"/>
      <c r="F60" s="658"/>
      <c r="G60" s="658"/>
      <c r="H60" s="659"/>
    </row>
    <row r="61" spans="1:8" ht="15.75" thickBot="1">
      <c r="A61" s="94" t="s">
        <v>104</v>
      </c>
      <c r="B61" s="657" t="s">
        <v>151</v>
      </c>
      <c r="C61" s="658"/>
      <c r="D61" s="658"/>
      <c r="E61" s="658"/>
      <c r="F61" s="658"/>
      <c r="G61" s="658"/>
      <c r="H61" s="659"/>
    </row>
    <row r="62" spans="1:8" ht="6.75" customHeight="1">
      <c r="A62" s="18"/>
      <c r="B62" s="95"/>
      <c r="C62" s="20"/>
      <c r="D62" s="20"/>
      <c r="E62" s="20"/>
      <c r="F62" s="20"/>
      <c r="G62" s="20"/>
      <c r="H62" s="21"/>
    </row>
    <row r="63" spans="1:8" ht="15.75">
      <c r="A63" s="589" t="s">
        <v>116</v>
      </c>
      <c r="B63" s="590"/>
      <c r="C63" s="590"/>
      <c r="D63" s="590"/>
      <c r="E63" s="590"/>
      <c r="F63" s="590"/>
      <c r="G63" s="590"/>
      <c r="H63" s="591"/>
    </row>
    <row r="64" spans="1:8" ht="33.75" customHeight="1">
      <c r="A64" s="81" t="s">
        <v>81</v>
      </c>
      <c r="B64" s="841" t="s">
        <v>117</v>
      </c>
      <c r="C64" s="841"/>
      <c r="D64" s="841"/>
      <c r="E64" s="841"/>
      <c r="F64" s="841"/>
      <c r="G64" s="841"/>
      <c r="H64" s="842"/>
    </row>
    <row r="65" spans="1:8" ht="15.75">
      <c r="A65" s="83" t="s">
        <v>82</v>
      </c>
      <c r="B65" s="861" t="s">
        <v>118</v>
      </c>
      <c r="C65" s="861"/>
      <c r="D65" s="861"/>
      <c r="E65" s="861"/>
      <c r="F65" s="861"/>
      <c r="G65" s="861"/>
      <c r="H65" s="862"/>
    </row>
    <row r="66" spans="1:8" ht="15.75">
      <c r="A66" s="83" t="s">
        <v>85</v>
      </c>
      <c r="B66" s="861" t="s">
        <v>119</v>
      </c>
      <c r="C66" s="861"/>
      <c r="D66" s="861"/>
      <c r="E66" s="861"/>
      <c r="F66" s="861"/>
      <c r="G66" s="861"/>
      <c r="H66" s="862"/>
    </row>
    <row r="67" spans="1:8" ht="6.75" customHeight="1">
      <c r="A67" s="96"/>
      <c r="B67" s="97"/>
      <c r="C67" s="98"/>
      <c r="D67" s="98"/>
      <c r="E67" s="98"/>
      <c r="F67" s="98"/>
      <c r="G67" s="98"/>
      <c r="H67" s="99"/>
    </row>
    <row r="68" spans="1:8" ht="15">
      <c r="A68" s="663" t="s">
        <v>120</v>
      </c>
      <c r="B68" s="616"/>
      <c r="C68" s="616"/>
      <c r="D68" s="616"/>
      <c r="E68" s="616"/>
      <c r="F68" s="616"/>
      <c r="G68" s="616"/>
      <c r="H68" s="863"/>
    </row>
    <row r="69" spans="1:8" ht="15">
      <c r="A69" s="1091" t="s">
        <v>152</v>
      </c>
      <c r="B69" s="930"/>
      <c r="C69" s="930"/>
      <c r="D69" s="930"/>
      <c r="E69" s="930"/>
      <c r="F69" s="930"/>
      <c r="G69" s="930"/>
      <c r="H69" s="931"/>
    </row>
    <row r="70" spans="1:8" ht="8.25" customHeight="1">
      <c r="A70" s="96"/>
      <c r="B70" s="97"/>
      <c r="C70" s="98"/>
      <c r="D70" s="98"/>
      <c r="E70" s="98"/>
      <c r="F70" s="98"/>
      <c r="G70" s="98"/>
      <c r="H70" s="99"/>
    </row>
    <row r="71" spans="1:8" ht="15">
      <c r="A71" s="660" t="s">
        <v>121</v>
      </c>
      <c r="B71" s="597"/>
      <c r="C71" s="597"/>
      <c r="D71" s="597"/>
      <c r="E71" s="597"/>
      <c r="F71" s="597"/>
      <c r="G71" s="597"/>
      <c r="H71" s="621"/>
    </row>
    <row r="72" spans="1:8" ht="15">
      <c r="A72" s="661" t="s">
        <v>153</v>
      </c>
      <c r="B72" s="617"/>
      <c r="C72" s="617"/>
      <c r="D72" s="617"/>
      <c r="E72" s="617"/>
      <c r="F72" s="617"/>
      <c r="G72" s="617"/>
      <c r="H72" s="618"/>
    </row>
    <row r="73" spans="1:8" ht="15">
      <c r="A73" s="451"/>
      <c r="B73" s="452"/>
      <c r="C73" s="452"/>
      <c r="D73" s="452"/>
      <c r="E73" s="452"/>
      <c r="F73" s="452"/>
      <c r="G73" s="452"/>
      <c r="H73" s="453"/>
    </row>
    <row r="74" spans="1:8" ht="15">
      <c r="A74" s="660" t="s">
        <v>122</v>
      </c>
      <c r="B74" s="597"/>
      <c r="C74" s="597"/>
      <c r="D74" s="597"/>
      <c r="E74" s="597"/>
      <c r="F74" s="597"/>
      <c r="G74" s="597"/>
      <c r="H74" s="621"/>
    </row>
    <row r="75" spans="1:8" ht="55.5" customHeight="1">
      <c r="A75" s="662" t="s">
        <v>123</v>
      </c>
      <c r="B75" s="624"/>
      <c r="C75" s="624"/>
      <c r="D75" s="624"/>
      <c r="E75" s="624"/>
      <c r="F75" s="624"/>
      <c r="G75" s="624"/>
      <c r="H75" s="625"/>
    </row>
    <row r="76" spans="1:8" ht="9.75" customHeight="1">
      <c r="A76" s="96"/>
      <c r="B76" s="97"/>
      <c r="C76" s="98"/>
      <c r="D76" s="98"/>
      <c r="E76" s="98"/>
      <c r="F76" s="98"/>
      <c r="G76" s="98"/>
      <c r="H76" s="99"/>
    </row>
    <row r="77" spans="1:8" ht="27" customHeight="1">
      <c r="A77" s="660" t="s">
        <v>124</v>
      </c>
      <c r="B77" s="597"/>
      <c r="C77" s="597"/>
      <c r="D77" s="597"/>
      <c r="E77" s="597"/>
      <c r="F77" s="597"/>
      <c r="G77" s="597"/>
      <c r="H77" s="621"/>
    </row>
    <row r="78" spans="1:8" ht="15">
      <c r="A78" s="660" t="s">
        <v>40</v>
      </c>
      <c r="B78" s="597"/>
      <c r="C78" s="595" t="s">
        <v>1</v>
      </c>
      <c r="D78" s="595"/>
      <c r="E78" s="595"/>
      <c r="F78" s="595"/>
      <c r="G78" s="595"/>
      <c r="H78" s="596"/>
    </row>
    <row r="79" spans="1:8" ht="15">
      <c r="A79" s="660" t="s">
        <v>41</v>
      </c>
      <c r="B79" s="597"/>
      <c r="C79" s="595" t="s">
        <v>42</v>
      </c>
      <c r="D79" s="595"/>
      <c r="E79" s="595"/>
      <c r="F79" s="595"/>
      <c r="G79" s="595"/>
      <c r="H79" s="596"/>
    </row>
    <row r="80" spans="1:8" ht="15">
      <c r="A80" s="660" t="s">
        <v>43</v>
      </c>
      <c r="B80" s="597"/>
      <c r="C80" s="595" t="s">
        <v>44</v>
      </c>
      <c r="D80" s="595"/>
      <c r="E80" s="595"/>
      <c r="F80" s="595"/>
      <c r="G80" s="595"/>
      <c r="H80" s="596"/>
    </row>
    <row r="81" spans="1:8" ht="15">
      <c r="A81" s="663" t="s">
        <v>45</v>
      </c>
      <c r="B81" s="616"/>
      <c r="C81" s="617" t="s">
        <v>2</v>
      </c>
      <c r="D81" s="617"/>
      <c r="E81" s="617"/>
      <c r="F81" s="617"/>
      <c r="G81" s="617"/>
      <c r="H81" s="618"/>
    </row>
    <row r="82" spans="1:8" ht="15.75" thickBot="1">
      <c r="A82" s="7"/>
      <c r="B82" s="8"/>
      <c r="C82" s="8"/>
      <c r="D82" s="8"/>
      <c r="E82" s="8"/>
      <c r="F82" s="8"/>
      <c r="G82" s="8"/>
      <c r="H82" s="9"/>
    </row>
    <row r="83" spans="1:8" ht="15">
      <c r="A83" s="664" t="s">
        <v>46</v>
      </c>
      <c r="B83" s="665"/>
      <c r="C83" s="666"/>
      <c r="D83" s="571"/>
      <c r="E83" s="667" t="s">
        <v>127</v>
      </c>
      <c r="F83" s="668"/>
      <c r="G83" s="668"/>
      <c r="H83" s="669"/>
    </row>
    <row r="84" spans="1:8" ht="24" customHeight="1">
      <c r="A84" s="572"/>
      <c r="B84" s="670"/>
      <c r="C84" s="670"/>
      <c r="D84" s="573"/>
      <c r="E84" s="572"/>
      <c r="F84" s="670"/>
      <c r="G84" s="670"/>
      <c r="H84" s="573"/>
    </row>
    <row r="85" spans="1:8" ht="36" customHeight="1" thickBot="1">
      <c r="A85" s="574"/>
      <c r="B85" s="671"/>
      <c r="C85" s="671"/>
      <c r="D85" s="575"/>
      <c r="E85" s="574"/>
      <c r="F85" s="671"/>
      <c r="G85" s="671"/>
      <c r="H85" s="575"/>
    </row>
    <row r="86" spans="1:8" ht="15">
      <c r="A86" s="672" t="s">
        <v>48</v>
      </c>
      <c r="B86" s="673"/>
      <c r="C86" s="673"/>
      <c r="D86" s="674"/>
      <c r="E86" s="675" t="s">
        <v>48</v>
      </c>
      <c r="F86" s="676"/>
      <c r="G86" s="676"/>
      <c r="H86" s="677"/>
    </row>
    <row r="87" spans="1:8" ht="15">
      <c r="A87" s="678" t="s">
        <v>40</v>
      </c>
      <c r="B87" s="679"/>
      <c r="C87" s="680" t="s">
        <v>1</v>
      </c>
      <c r="D87" s="681"/>
      <c r="E87" s="83" t="s">
        <v>40</v>
      </c>
      <c r="F87" s="679" t="s">
        <v>1</v>
      </c>
      <c r="G87" s="679"/>
      <c r="H87" s="687"/>
    </row>
    <row r="88" spans="1:8" ht="24.75" customHeight="1">
      <c r="A88" s="678" t="s">
        <v>50</v>
      </c>
      <c r="B88" s="679"/>
      <c r="C88" s="682" t="s">
        <v>42</v>
      </c>
      <c r="D88" s="683"/>
      <c r="E88" s="83" t="s">
        <v>50</v>
      </c>
      <c r="F88" s="679" t="s">
        <v>42</v>
      </c>
      <c r="G88" s="679"/>
      <c r="H88" s="687"/>
    </row>
    <row r="89" spans="1:8" ht="15">
      <c r="A89" s="678" t="s">
        <v>52</v>
      </c>
      <c r="B89" s="679"/>
      <c r="C89" s="679" t="s">
        <v>44</v>
      </c>
      <c r="D89" s="687"/>
      <c r="E89" s="83" t="s">
        <v>52</v>
      </c>
      <c r="F89" s="679" t="s">
        <v>44</v>
      </c>
      <c r="G89" s="679"/>
      <c r="H89" s="687"/>
    </row>
    <row r="90" spans="1:8" ht="15.75" thickBot="1">
      <c r="A90" s="688" t="s">
        <v>53</v>
      </c>
      <c r="B90" s="689"/>
      <c r="C90" s="689" t="s">
        <v>2</v>
      </c>
      <c r="D90" s="690"/>
      <c r="E90" s="101" t="s">
        <v>53</v>
      </c>
      <c r="F90" s="691" t="s">
        <v>2</v>
      </c>
      <c r="G90" s="691"/>
      <c r="H90" s="692"/>
    </row>
    <row r="91" spans="1:8" ht="15.75" thickBot="1">
      <c r="A91" s="7"/>
      <c r="B91" s="8"/>
      <c r="C91" s="8"/>
      <c r="D91" s="8"/>
      <c r="E91" s="8"/>
      <c r="F91" s="8"/>
      <c r="G91" s="8"/>
      <c r="H91" s="9"/>
    </row>
    <row r="92" spans="1:8" ht="15.75" thickBot="1">
      <c r="A92" s="667" t="s">
        <v>47</v>
      </c>
      <c r="B92" s="668"/>
      <c r="C92" s="668"/>
      <c r="D92" s="668"/>
      <c r="E92" s="668"/>
      <c r="F92" s="668"/>
      <c r="G92" s="668"/>
      <c r="H92" s="669"/>
    </row>
    <row r="93" spans="1:8" ht="39" customHeight="1">
      <c r="A93" s="570"/>
      <c r="B93" s="666"/>
      <c r="C93" s="666"/>
      <c r="D93" s="666"/>
      <c r="E93" s="666"/>
      <c r="F93" s="666"/>
      <c r="G93" s="666"/>
      <c r="H93" s="571"/>
    </row>
    <row r="94" spans="1:8" ht="30.75" customHeight="1" thickBot="1">
      <c r="A94" s="574"/>
      <c r="B94" s="671"/>
      <c r="C94" s="671"/>
      <c r="D94" s="671"/>
      <c r="E94" s="671"/>
      <c r="F94" s="671"/>
      <c r="G94" s="671"/>
      <c r="H94" s="575"/>
    </row>
    <row r="95" spans="1:8" ht="15">
      <c r="A95" s="675" t="s">
        <v>48</v>
      </c>
      <c r="B95" s="676"/>
      <c r="C95" s="676"/>
      <c r="D95" s="676"/>
      <c r="E95" s="676"/>
      <c r="F95" s="676"/>
      <c r="G95" s="676"/>
      <c r="H95" s="677"/>
    </row>
    <row r="96" spans="1:8" ht="15">
      <c r="A96" s="700" t="s">
        <v>40</v>
      </c>
      <c r="B96" s="701"/>
      <c r="C96" s="684" t="s">
        <v>49</v>
      </c>
      <c r="D96" s="685"/>
      <c r="E96" s="685"/>
      <c r="F96" s="685"/>
      <c r="G96" s="685"/>
      <c r="H96" s="686"/>
    </row>
    <row r="97" spans="1:8" ht="15">
      <c r="A97" s="693" t="s">
        <v>50</v>
      </c>
      <c r="B97" s="694"/>
      <c r="C97" s="684" t="s">
        <v>51</v>
      </c>
      <c r="D97" s="685"/>
      <c r="E97" s="685"/>
      <c r="F97" s="685"/>
      <c r="G97" s="685"/>
      <c r="H97" s="686"/>
    </row>
    <row r="98" spans="1:8" ht="15">
      <c r="A98" s="693" t="s">
        <v>52</v>
      </c>
      <c r="B98" s="694"/>
      <c r="C98" s="684" t="s">
        <v>44</v>
      </c>
      <c r="D98" s="685"/>
      <c r="E98" s="685"/>
      <c r="F98" s="685"/>
      <c r="G98" s="685"/>
      <c r="H98" s="686"/>
    </row>
    <row r="99" spans="1:8" ht="15.75" thickBot="1">
      <c r="A99" s="695" t="s">
        <v>53</v>
      </c>
      <c r="B99" s="696"/>
      <c r="C99" s="697" t="s">
        <v>2</v>
      </c>
      <c r="D99" s="698"/>
      <c r="E99" s="698"/>
      <c r="F99" s="698"/>
      <c r="G99" s="698"/>
      <c r="H99" s="699"/>
    </row>
  </sheetData>
  <sheetProtection/>
  <mergeCells count="109">
    <mergeCell ref="A98:B98"/>
    <mergeCell ref="C98:H98"/>
    <mergeCell ref="A99:B99"/>
    <mergeCell ref="C99:H99"/>
    <mergeCell ref="A6:H6"/>
    <mergeCell ref="A92:H92"/>
    <mergeCell ref="A93:H94"/>
    <mergeCell ref="A95:H95"/>
    <mergeCell ref="A96:B96"/>
    <mergeCell ref="C96:H96"/>
    <mergeCell ref="A97:B97"/>
    <mergeCell ref="C97:H97"/>
    <mergeCell ref="A89:B89"/>
    <mergeCell ref="C89:D89"/>
    <mergeCell ref="F89:H89"/>
    <mergeCell ref="A90:B90"/>
    <mergeCell ref="C90:D90"/>
    <mergeCell ref="F90:H90"/>
    <mergeCell ref="A86:D86"/>
    <mergeCell ref="E86:H86"/>
    <mergeCell ref="A87:B87"/>
    <mergeCell ref="C87:D87"/>
    <mergeCell ref="F87:H87"/>
    <mergeCell ref="A88:B88"/>
    <mergeCell ref="C88:D88"/>
    <mergeCell ref="F88:H88"/>
    <mergeCell ref="A81:B81"/>
    <mergeCell ref="C81:H81"/>
    <mergeCell ref="A83:B83"/>
    <mergeCell ref="C83:D83"/>
    <mergeCell ref="E83:H83"/>
    <mergeCell ref="A84:D85"/>
    <mergeCell ref="E84:H85"/>
    <mergeCell ref="A78:B78"/>
    <mergeCell ref="C78:H78"/>
    <mergeCell ref="A79:B79"/>
    <mergeCell ref="C79:H79"/>
    <mergeCell ref="A80:B80"/>
    <mergeCell ref="C80:H80"/>
    <mergeCell ref="A69:H69"/>
    <mergeCell ref="A71:H71"/>
    <mergeCell ref="A72:H72"/>
    <mergeCell ref="A74:H74"/>
    <mergeCell ref="A75:H75"/>
    <mergeCell ref="A77:H77"/>
    <mergeCell ref="B61:H61"/>
    <mergeCell ref="A63:H63"/>
    <mergeCell ref="B64:H64"/>
    <mergeCell ref="B65:H65"/>
    <mergeCell ref="B66:H66"/>
    <mergeCell ref="A68:H68"/>
    <mergeCell ref="A55:H55"/>
    <mergeCell ref="B56:H56"/>
    <mergeCell ref="B57:H57"/>
    <mergeCell ref="B58:H58"/>
    <mergeCell ref="B59:H59"/>
    <mergeCell ref="B60:H60"/>
    <mergeCell ref="A51:F51"/>
    <mergeCell ref="G51:H51"/>
    <mergeCell ref="G52:H52"/>
    <mergeCell ref="A53:F53"/>
    <mergeCell ref="G53:H53"/>
    <mergeCell ref="B48:C48"/>
    <mergeCell ref="B49:C49"/>
    <mergeCell ref="B50:C50"/>
    <mergeCell ref="B37:H37"/>
    <mergeCell ref="B38:H38"/>
    <mergeCell ref="B39:H39"/>
    <mergeCell ref="B47:C47"/>
    <mergeCell ref="B40:H40"/>
    <mergeCell ref="B41:H41"/>
    <mergeCell ref="B42:H42"/>
    <mergeCell ref="A43:H43"/>
    <mergeCell ref="A44:E44"/>
    <mergeCell ref="B46:C46"/>
    <mergeCell ref="B31:H31"/>
    <mergeCell ref="B32:H32"/>
    <mergeCell ref="B33:H33"/>
    <mergeCell ref="B34:H34"/>
    <mergeCell ref="B35:H35"/>
    <mergeCell ref="B36:H36"/>
    <mergeCell ref="A24:H24"/>
    <mergeCell ref="A25:H25"/>
    <mergeCell ref="A27:E27"/>
    <mergeCell ref="A28:H28"/>
    <mergeCell ref="B29:H29"/>
    <mergeCell ref="B30:H30"/>
    <mergeCell ref="A21:C21"/>
    <mergeCell ref="D21:F21"/>
    <mergeCell ref="G21:H21"/>
    <mergeCell ref="A22:C22"/>
    <mergeCell ref="D22:F22"/>
    <mergeCell ref="G22:H22"/>
    <mergeCell ref="B14:D14"/>
    <mergeCell ref="A10:H10"/>
    <mergeCell ref="B12:H12"/>
    <mergeCell ref="B15:D15"/>
    <mergeCell ref="A17:H17"/>
    <mergeCell ref="A19:H19"/>
    <mergeCell ref="A1:B3"/>
    <mergeCell ref="C1:G1"/>
    <mergeCell ref="C2:G2"/>
    <mergeCell ref="C3:G3"/>
    <mergeCell ref="A5:C5"/>
    <mergeCell ref="B13:D13"/>
    <mergeCell ref="D5:F5"/>
    <mergeCell ref="A7:C7"/>
    <mergeCell ref="D7:H7"/>
    <mergeCell ref="A9:H9"/>
  </mergeCells>
  <printOptions/>
  <pageMargins left="0.7" right="0.7" top="0.75" bottom="0.75" header="0.3" footer="0.3"/>
  <pageSetup fitToHeight="0" fitToWidth="1" orientation="portrait"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20"/>
  <sheetViews>
    <sheetView zoomScalePageLayoutView="0" workbookViewId="0" topLeftCell="A10">
      <selection activeCell="A24" sqref="A24:H24"/>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27.75" customHeight="1" thickBot="1">
      <c r="A3" s="574"/>
      <c r="B3" s="575"/>
      <c r="C3" s="579" t="s">
        <v>10</v>
      </c>
      <c r="D3" s="580"/>
      <c r="E3" s="580"/>
      <c r="F3" s="580"/>
      <c r="G3" s="581"/>
      <c r="H3" s="65" t="s">
        <v>70</v>
      </c>
    </row>
    <row r="4" ht="12.75" customHeight="1" thickBot="1"/>
    <row r="5" spans="1:8" ht="16.5" thickBot="1">
      <c r="A5" s="582" t="s">
        <v>11</v>
      </c>
      <c r="B5" s="583"/>
      <c r="C5" s="583"/>
      <c r="D5" s="584">
        <v>41829</v>
      </c>
      <c r="E5" s="584"/>
      <c r="F5" s="584"/>
      <c r="G5" s="10" t="s">
        <v>12</v>
      </c>
      <c r="H5" s="11">
        <v>10</v>
      </c>
    </row>
    <row r="6" spans="1:8" ht="11.25" customHeight="1">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5.25" customHeight="1">
      <c r="A10" s="592" t="s">
        <v>155</v>
      </c>
      <c r="B10" s="593"/>
      <c r="C10" s="593"/>
      <c r="D10" s="593"/>
      <c r="E10" s="593"/>
      <c r="F10" s="593"/>
      <c r="G10" s="593"/>
      <c r="H10" s="594"/>
    </row>
    <row r="11" spans="1:8" ht="9" customHeight="1">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5.75">
      <c r="A14" s="7"/>
      <c r="B14" s="597" t="s">
        <v>18</v>
      </c>
      <c r="C14" s="597"/>
      <c r="D14" s="597"/>
      <c r="E14" s="111"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6.25" customHeight="1">
      <c r="A17" s="598" t="s">
        <v>72</v>
      </c>
      <c r="B17" s="599"/>
      <c r="C17" s="599"/>
      <c r="D17" s="599"/>
      <c r="E17" s="599"/>
      <c r="F17" s="599"/>
      <c r="G17" s="599"/>
      <c r="H17" s="600"/>
    </row>
    <row r="18" spans="1:8" ht="9.75" customHeight="1">
      <c r="A18" s="7"/>
      <c r="B18" s="15"/>
      <c r="C18" s="8"/>
      <c r="D18" s="8"/>
      <c r="E18" s="8"/>
      <c r="F18" s="8"/>
      <c r="G18" s="8"/>
      <c r="H18" s="9"/>
    </row>
    <row r="19" spans="1:8" ht="15">
      <c r="A19" s="601" t="s">
        <v>73</v>
      </c>
      <c r="B19" s="595"/>
      <c r="C19" s="595"/>
      <c r="D19" s="595"/>
      <c r="E19" s="595"/>
      <c r="F19" s="595"/>
      <c r="G19" s="595"/>
      <c r="H19" s="596"/>
    </row>
    <row r="20" spans="1:8" ht="7.5" customHeight="1" thickBot="1">
      <c r="A20" s="7"/>
      <c r="B20" s="16"/>
      <c r="C20" s="16"/>
      <c r="D20" s="16"/>
      <c r="E20" s="16"/>
      <c r="F20" s="16"/>
      <c r="G20" s="16"/>
      <c r="H20" s="17"/>
    </row>
    <row r="21" spans="1:8" ht="31.5" customHeight="1" thickBot="1">
      <c r="A21" s="602" t="s">
        <v>74</v>
      </c>
      <c r="B21" s="603"/>
      <c r="C21" s="604"/>
      <c r="D21" s="602" t="s">
        <v>75</v>
      </c>
      <c r="E21" s="603"/>
      <c r="F21" s="604"/>
      <c r="G21" s="602" t="s">
        <v>25</v>
      </c>
      <c r="H21" s="604"/>
    </row>
    <row r="22" spans="1:8" ht="33" customHeight="1" thickBot="1">
      <c r="A22" s="605">
        <v>210504</v>
      </c>
      <c r="B22" s="606"/>
      <c r="C22" s="607"/>
      <c r="D22" s="579" t="s">
        <v>156</v>
      </c>
      <c r="E22" s="580"/>
      <c r="F22" s="581"/>
      <c r="G22" s="608">
        <f>G69</f>
        <v>43465200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35.25" customHeight="1">
      <c r="A28" s="613" t="s">
        <v>131</v>
      </c>
      <c r="B28" s="614"/>
      <c r="C28" s="614"/>
      <c r="D28" s="614"/>
      <c r="E28" s="614"/>
      <c r="F28" s="614"/>
      <c r="G28" s="614"/>
      <c r="H28" s="615"/>
    </row>
    <row r="29" spans="1:8" ht="33" customHeight="1">
      <c r="A29" s="68" t="s">
        <v>81</v>
      </c>
      <c r="B29" s="616" t="s">
        <v>157</v>
      </c>
      <c r="C29" s="617"/>
      <c r="D29" s="617"/>
      <c r="E29" s="617"/>
      <c r="F29" s="617"/>
      <c r="G29" s="617"/>
      <c r="H29" s="618"/>
    </row>
    <row r="30" spans="1:8" ht="9.75" customHeight="1">
      <c r="A30" s="68"/>
      <c r="B30" s="619"/>
      <c r="C30" s="619"/>
      <c r="D30" s="619"/>
      <c r="E30" s="619"/>
      <c r="F30" s="619"/>
      <c r="G30" s="619"/>
      <c r="H30" s="620"/>
    </row>
    <row r="31" spans="1:8" ht="15">
      <c r="A31" s="68" t="s">
        <v>82</v>
      </c>
      <c r="B31" s="597" t="s">
        <v>83</v>
      </c>
      <c r="C31" s="597"/>
      <c r="D31" s="597"/>
      <c r="E31" s="597"/>
      <c r="F31" s="597"/>
      <c r="G31" s="597"/>
      <c r="H31" s="621"/>
    </row>
    <row r="32" spans="1:8" ht="15">
      <c r="A32" s="68"/>
      <c r="B32" s="617" t="s">
        <v>84</v>
      </c>
      <c r="C32" s="617"/>
      <c r="D32" s="617"/>
      <c r="E32" s="617"/>
      <c r="F32" s="617"/>
      <c r="G32" s="617"/>
      <c r="H32" s="618"/>
    </row>
    <row r="33" spans="1:8" ht="15">
      <c r="A33" s="68"/>
      <c r="B33" s="622" t="s">
        <v>158</v>
      </c>
      <c r="C33" s="622"/>
      <c r="D33" s="622"/>
      <c r="E33" s="622"/>
      <c r="F33" s="622"/>
      <c r="G33" s="622"/>
      <c r="H33" s="623"/>
    </row>
    <row r="34" spans="1:8" ht="8.25" customHeight="1">
      <c r="A34" s="68"/>
      <c r="B34" s="619"/>
      <c r="C34" s="619"/>
      <c r="D34" s="619"/>
      <c r="E34" s="619"/>
      <c r="F34" s="619"/>
      <c r="G34" s="619"/>
      <c r="H34" s="620"/>
    </row>
    <row r="35" spans="1:8" ht="15">
      <c r="A35" s="68" t="s">
        <v>85</v>
      </c>
      <c r="B35" s="597" t="s">
        <v>86</v>
      </c>
      <c r="C35" s="597"/>
      <c r="D35" s="597"/>
      <c r="E35" s="597"/>
      <c r="F35" s="597"/>
      <c r="G35" s="597"/>
      <c r="H35" s="621"/>
    </row>
    <row r="36" spans="1:8" ht="81.75" customHeight="1">
      <c r="A36" s="68"/>
      <c r="B36" s="624" t="s">
        <v>87</v>
      </c>
      <c r="C36" s="624"/>
      <c r="D36" s="624"/>
      <c r="E36" s="624"/>
      <c r="F36" s="624"/>
      <c r="G36" s="624"/>
      <c r="H36" s="625"/>
    </row>
    <row r="37" spans="1:8" ht="7.5" customHeight="1">
      <c r="A37" s="68"/>
      <c r="B37" s="69"/>
      <c r="C37" s="69"/>
      <c r="D37" s="69"/>
      <c r="E37" s="69"/>
      <c r="F37" s="69"/>
      <c r="G37" s="69"/>
      <c r="H37" s="70"/>
    </row>
    <row r="38" spans="1:8" ht="15">
      <c r="A38" s="68" t="s">
        <v>88</v>
      </c>
      <c r="B38" s="597" t="s">
        <v>89</v>
      </c>
      <c r="C38" s="597"/>
      <c r="D38" s="597"/>
      <c r="E38" s="597"/>
      <c r="F38" s="597"/>
      <c r="G38" s="597"/>
      <c r="H38" s="621"/>
    </row>
    <row r="39" spans="1:8" ht="84" customHeight="1">
      <c r="A39" s="68"/>
      <c r="B39" s="624" t="s">
        <v>90</v>
      </c>
      <c r="C39" s="624"/>
      <c r="D39" s="624"/>
      <c r="E39" s="624"/>
      <c r="F39" s="624"/>
      <c r="G39" s="624"/>
      <c r="H39" s="625"/>
    </row>
    <row r="40" spans="1:8" ht="6" customHeight="1">
      <c r="A40" s="68"/>
      <c r="B40" s="619"/>
      <c r="C40" s="619"/>
      <c r="D40" s="619"/>
      <c r="E40" s="619"/>
      <c r="F40" s="619"/>
      <c r="G40" s="619"/>
      <c r="H40" s="620"/>
    </row>
    <row r="41" spans="1:8" ht="15">
      <c r="A41" s="68" t="s">
        <v>91</v>
      </c>
      <c r="B41" s="597" t="s">
        <v>92</v>
      </c>
      <c r="C41" s="597"/>
      <c r="D41" s="597"/>
      <c r="E41" s="597"/>
      <c r="F41" s="597"/>
      <c r="G41" s="597"/>
      <c r="H41" s="621"/>
    </row>
    <row r="42" spans="1:8" ht="45.75" customHeight="1">
      <c r="A42" s="71"/>
      <c r="B42" s="624" t="s">
        <v>159</v>
      </c>
      <c r="C42" s="624"/>
      <c r="D42" s="624"/>
      <c r="E42" s="624"/>
      <c r="F42" s="624"/>
      <c r="G42" s="624"/>
      <c r="H42" s="625"/>
    </row>
    <row r="43" spans="1:8" ht="15">
      <c r="A43" s="626"/>
      <c r="B43" s="627"/>
      <c r="C43" s="627"/>
      <c r="D43" s="627"/>
      <c r="E43" s="627"/>
      <c r="F43" s="627"/>
      <c r="G43" s="627"/>
      <c r="H43" s="628"/>
    </row>
    <row r="44" spans="1:8" ht="18" customHeight="1">
      <c r="A44" s="589" t="s">
        <v>93</v>
      </c>
      <c r="B44" s="590"/>
      <c r="C44" s="590"/>
      <c r="D44" s="590"/>
      <c r="E44" s="590"/>
      <c r="F44" s="8"/>
      <c r="G44" s="8"/>
      <c r="H44" s="9"/>
    </row>
    <row r="45" spans="1:8" ht="9.75" customHeight="1" thickBot="1">
      <c r="A45" s="24"/>
      <c r="B45" s="45"/>
      <c r="C45" s="45"/>
      <c r="D45" s="45"/>
      <c r="E45" s="45"/>
      <c r="F45" s="45"/>
      <c r="G45" s="45"/>
      <c r="H45" s="46"/>
    </row>
    <row r="46" spans="1:8" ht="30.75" thickBot="1">
      <c r="A46" s="30" t="s">
        <v>0</v>
      </c>
      <c r="B46" s="629" t="s">
        <v>94</v>
      </c>
      <c r="C46" s="630"/>
      <c r="D46" s="631"/>
      <c r="E46" s="30" t="s">
        <v>32</v>
      </c>
      <c r="F46" s="30" t="s">
        <v>33</v>
      </c>
      <c r="G46" s="30" t="s">
        <v>34</v>
      </c>
      <c r="H46" s="30" t="s">
        <v>35</v>
      </c>
    </row>
    <row r="47" spans="1:8" ht="66" customHeight="1">
      <c r="A47" s="72">
        <v>1</v>
      </c>
      <c r="B47" s="632" t="s">
        <v>160</v>
      </c>
      <c r="C47" s="633"/>
      <c r="D47" s="130" t="s">
        <v>161</v>
      </c>
      <c r="E47" s="74" t="s">
        <v>62</v>
      </c>
      <c r="F47" s="33">
        <v>1</v>
      </c>
      <c r="G47" s="104">
        <v>1100000</v>
      </c>
      <c r="H47" s="58">
        <f>G47*F47</f>
        <v>1100000</v>
      </c>
    </row>
    <row r="48" spans="1:8" ht="39.75" customHeight="1" thickBot="1">
      <c r="A48" s="131">
        <v>2</v>
      </c>
      <c r="B48" s="634" t="s">
        <v>162</v>
      </c>
      <c r="C48" s="635"/>
      <c r="D48" s="132" t="s">
        <v>161</v>
      </c>
      <c r="E48" s="65" t="s">
        <v>62</v>
      </c>
      <c r="F48" s="133">
        <v>1</v>
      </c>
      <c r="G48" s="134">
        <v>2400000</v>
      </c>
      <c r="H48" s="126">
        <f aca="true" t="shared" si="0" ref="H48:H65">G48*F48</f>
        <v>2400000</v>
      </c>
    </row>
    <row r="49" spans="1:8" ht="69.75" customHeight="1">
      <c r="A49" s="72">
        <v>3</v>
      </c>
      <c r="B49" s="632" t="s">
        <v>163</v>
      </c>
      <c r="C49" s="633"/>
      <c r="D49" s="130" t="s">
        <v>161</v>
      </c>
      <c r="E49" s="74" t="s">
        <v>62</v>
      </c>
      <c r="F49" s="33">
        <v>1</v>
      </c>
      <c r="G49" s="104">
        <v>1450000</v>
      </c>
      <c r="H49" s="58">
        <f t="shared" si="0"/>
        <v>1450000</v>
      </c>
    </row>
    <row r="50" spans="1:8" ht="30" customHeight="1">
      <c r="A50" s="75">
        <v>4</v>
      </c>
      <c r="B50" s="636" t="s">
        <v>164</v>
      </c>
      <c r="C50" s="637"/>
      <c r="D50" s="73" t="s">
        <v>161</v>
      </c>
      <c r="E50" s="76" t="s">
        <v>62</v>
      </c>
      <c r="F50" s="105">
        <v>1</v>
      </c>
      <c r="G50" s="106">
        <v>500000</v>
      </c>
      <c r="H50" s="77">
        <f t="shared" si="0"/>
        <v>500000</v>
      </c>
    </row>
    <row r="51" spans="1:8" ht="70.5" customHeight="1">
      <c r="A51" s="75">
        <v>5</v>
      </c>
      <c r="B51" s="636" t="s">
        <v>165</v>
      </c>
      <c r="C51" s="637"/>
      <c r="D51" s="78" t="s">
        <v>161</v>
      </c>
      <c r="E51" s="76" t="s">
        <v>62</v>
      </c>
      <c r="F51" s="105">
        <v>1</v>
      </c>
      <c r="G51" s="106">
        <v>1050000</v>
      </c>
      <c r="H51" s="77">
        <f t="shared" si="0"/>
        <v>1050000</v>
      </c>
    </row>
    <row r="52" spans="1:8" ht="24.75" customHeight="1">
      <c r="A52" s="75">
        <v>6</v>
      </c>
      <c r="B52" s="636" t="s">
        <v>166</v>
      </c>
      <c r="C52" s="637"/>
      <c r="D52" s="78" t="s">
        <v>161</v>
      </c>
      <c r="E52" s="76" t="s">
        <v>62</v>
      </c>
      <c r="F52" s="105">
        <v>1</v>
      </c>
      <c r="G52" s="106">
        <v>500000</v>
      </c>
      <c r="H52" s="77">
        <f t="shared" si="0"/>
        <v>500000</v>
      </c>
    </row>
    <row r="53" spans="1:8" ht="58.5" customHeight="1">
      <c r="A53" s="75">
        <v>7</v>
      </c>
      <c r="B53" s="636" t="s">
        <v>167</v>
      </c>
      <c r="C53" s="637"/>
      <c r="D53" s="78" t="s">
        <v>168</v>
      </c>
      <c r="E53" s="76" t="s">
        <v>62</v>
      </c>
      <c r="F53" s="105">
        <v>1</v>
      </c>
      <c r="G53" s="106">
        <v>650000</v>
      </c>
      <c r="H53" s="77">
        <f t="shared" si="0"/>
        <v>650000</v>
      </c>
    </row>
    <row r="54" spans="1:8" ht="48.75" customHeight="1">
      <c r="A54" s="75">
        <v>8</v>
      </c>
      <c r="B54" s="636" t="s">
        <v>169</v>
      </c>
      <c r="C54" s="637"/>
      <c r="D54" s="78" t="s">
        <v>168</v>
      </c>
      <c r="E54" s="76" t="s">
        <v>62</v>
      </c>
      <c r="F54" s="105">
        <v>1</v>
      </c>
      <c r="G54" s="106">
        <v>2250000</v>
      </c>
      <c r="H54" s="77">
        <f t="shared" si="0"/>
        <v>2250000</v>
      </c>
    </row>
    <row r="55" spans="1:8" ht="40.5" customHeight="1">
      <c r="A55" s="75">
        <v>9</v>
      </c>
      <c r="B55" s="636" t="s">
        <v>170</v>
      </c>
      <c r="C55" s="637"/>
      <c r="D55" s="78" t="s">
        <v>168</v>
      </c>
      <c r="E55" s="76" t="s">
        <v>62</v>
      </c>
      <c r="F55" s="105">
        <v>1</v>
      </c>
      <c r="G55" s="106">
        <v>750000</v>
      </c>
      <c r="H55" s="77">
        <f t="shared" si="0"/>
        <v>750000</v>
      </c>
    </row>
    <row r="56" spans="1:8" ht="33" customHeight="1">
      <c r="A56" s="75">
        <v>10</v>
      </c>
      <c r="B56" s="636" t="s">
        <v>171</v>
      </c>
      <c r="C56" s="637"/>
      <c r="D56" s="78" t="s">
        <v>168</v>
      </c>
      <c r="E56" s="76" t="s">
        <v>62</v>
      </c>
      <c r="F56" s="105">
        <v>1</v>
      </c>
      <c r="G56" s="106">
        <v>1550000</v>
      </c>
      <c r="H56" s="77">
        <f t="shared" si="0"/>
        <v>1550000</v>
      </c>
    </row>
    <row r="57" spans="1:8" ht="55.5" customHeight="1">
      <c r="A57" s="75">
        <v>11</v>
      </c>
      <c r="B57" s="636" t="s">
        <v>172</v>
      </c>
      <c r="C57" s="637"/>
      <c r="D57" s="78" t="s">
        <v>168</v>
      </c>
      <c r="E57" s="135" t="s">
        <v>62</v>
      </c>
      <c r="F57" s="105">
        <v>1</v>
      </c>
      <c r="G57" s="106">
        <v>1000000</v>
      </c>
      <c r="H57" s="77">
        <f t="shared" si="0"/>
        <v>1000000</v>
      </c>
    </row>
    <row r="58" spans="1:8" ht="41.25" customHeight="1">
      <c r="A58" s="75">
        <v>12</v>
      </c>
      <c r="B58" s="636" t="s">
        <v>173</v>
      </c>
      <c r="C58" s="637"/>
      <c r="D58" s="78" t="s">
        <v>168</v>
      </c>
      <c r="E58" s="135" t="s">
        <v>62</v>
      </c>
      <c r="F58" s="105">
        <v>1</v>
      </c>
      <c r="G58" s="106">
        <v>1100000</v>
      </c>
      <c r="H58" s="77">
        <f t="shared" si="0"/>
        <v>1100000</v>
      </c>
    </row>
    <row r="59" spans="1:8" ht="41.25" customHeight="1" thickBot="1">
      <c r="A59" s="131">
        <v>13</v>
      </c>
      <c r="B59" s="634" t="s">
        <v>174</v>
      </c>
      <c r="C59" s="635"/>
      <c r="D59" s="132" t="s">
        <v>168</v>
      </c>
      <c r="E59" s="65" t="s">
        <v>62</v>
      </c>
      <c r="F59" s="133">
        <v>1</v>
      </c>
      <c r="G59" s="134">
        <v>4500000</v>
      </c>
      <c r="H59" s="126">
        <f t="shared" si="0"/>
        <v>4500000</v>
      </c>
    </row>
    <row r="60" spans="1:8" ht="15.75" thickBot="1">
      <c r="A60" s="638" t="s">
        <v>175</v>
      </c>
      <c r="B60" s="639"/>
      <c r="C60" s="639"/>
      <c r="D60" s="639"/>
      <c r="E60" s="639"/>
      <c r="F60" s="639"/>
      <c r="G60" s="640"/>
      <c r="H60" s="80">
        <f>SUM(H47:H59)</f>
        <v>18800000</v>
      </c>
    </row>
    <row r="61" spans="1:8" ht="51.75" customHeight="1">
      <c r="A61" s="75">
        <v>14</v>
      </c>
      <c r="B61" s="636" t="s">
        <v>176</v>
      </c>
      <c r="C61" s="637"/>
      <c r="D61" s="78" t="s">
        <v>177</v>
      </c>
      <c r="E61" s="76" t="s">
        <v>62</v>
      </c>
      <c r="F61" s="105">
        <v>1</v>
      </c>
      <c r="G61" s="106">
        <v>670000</v>
      </c>
      <c r="H61" s="77">
        <f t="shared" si="0"/>
        <v>670000</v>
      </c>
    </row>
    <row r="62" spans="1:8" ht="91.5" customHeight="1">
      <c r="A62" s="75">
        <v>15</v>
      </c>
      <c r="B62" s="636" t="s">
        <v>178</v>
      </c>
      <c r="C62" s="637"/>
      <c r="D62" s="78" t="s">
        <v>177</v>
      </c>
      <c r="E62" s="76" t="s">
        <v>62</v>
      </c>
      <c r="F62" s="105">
        <v>1</v>
      </c>
      <c r="G62" s="106">
        <v>2600000</v>
      </c>
      <c r="H62" s="77">
        <f t="shared" si="0"/>
        <v>2600000</v>
      </c>
    </row>
    <row r="63" spans="1:8" ht="77.25" customHeight="1">
      <c r="A63" s="79">
        <v>16</v>
      </c>
      <c r="B63" s="636" t="s">
        <v>179</v>
      </c>
      <c r="C63" s="637"/>
      <c r="D63" s="78" t="s">
        <v>177</v>
      </c>
      <c r="E63" s="135" t="s">
        <v>62</v>
      </c>
      <c r="F63" s="136">
        <v>1</v>
      </c>
      <c r="G63" s="137">
        <v>3100000</v>
      </c>
      <c r="H63" s="77">
        <f t="shared" si="0"/>
        <v>3100000</v>
      </c>
    </row>
    <row r="64" spans="1:8" ht="36.75" customHeight="1">
      <c r="A64" s="75">
        <v>17</v>
      </c>
      <c r="B64" s="641" t="s">
        <v>180</v>
      </c>
      <c r="C64" s="642"/>
      <c r="D64" s="78" t="s">
        <v>177</v>
      </c>
      <c r="E64" s="76" t="s">
        <v>62</v>
      </c>
      <c r="F64" s="105">
        <v>1</v>
      </c>
      <c r="G64" s="138">
        <v>800000</v>
      </c>
      <c r="H64" s="82">
        <f t="shared" si="0"/>
        <v>800000</v>
      </c>
    </row>
    <row r="65" spans="1:8" ht="235.5" customHeight="1" thickBot="1">
      <c r="A65" s="79">
        <v>18</v>
      </c>
      <c r="B65" s="643" t="s">
        <v>181</v>
      </c>
      <c r="C65" s="644"/>
      <c r="D65" s="78" t="s">
        <v>177</v>
      </c>
      <c r="E65" s="76" t="s">
        <v>62</v>
      </c>
      <c r="F65" s="105">
        <v>1</v>
      </c>
      <c r="G65" s="138">
        <v>11500000</v>
      </c>
      <c r="H65" s="82">
        <f t="shared" si="0"/>
        <v>11500000</v>
      </c>
    </row>
    <row r="66" spans="1:8" ht="15.75" thickBot="1">
      <c r="A66" s="638" t="s">
        <v>95</v>
      </c>
      <c r="B66" s="639"/>
      <c r="C66" s="639"/>
      <c r="D66" s="639"/>
      <c r="E66" s="639"/>
      <c r="F66" s="639"/>
      <c r="G66" s="640"/>
      <c r="H66" s="80">
        <f>SUM(H61:H65)</f>
        <v>18670000</v>
      </c>
    </row>
    <row r="67" spans="1:11" ht="15.75" thickBot="1">
      <c r="A67" s="645" t="s">
        <v>36</v>
      </c>
      <c r="B67" s="646"/>
      <c r="C67" s="646"/>
      <c r="D67" s="646"/>
      <c r="E67" s="646"/>
      <c r="F67" s="647"/>
      <c r="G67" s="648">
        <f>H66+H60</f>
        <v>37470000</v>
      </c>
      <c r="H67" s="649"/>
      <c r="I67" s="86"/>
      <c r="J67" s="86"/>
      <c r="K67" s="86"/>
    </row>
    <row r="68" spans="1:8" ht="15.75" thickBot="1">
      <c r="A68" s="87" t="s">
        <v>96</v>
      </c>
      <c r="B68" s="88"/>
      <c r="C68" s="88"/>
      <c r="D68" s="89" t="s">
        <v>97</v>
      </c>
      <c r="E68" s="88"/>
      <c r="F68" s="139">
        <v>0.16</v>
      </c>
      <c r="G68" s="648">
        <f>G67*F68</f>
        <v>5995200</v>
      </c>
      <c r="H68" s="649"/>
    </row>
    <row r="69" spans="1:8" ht="15.75" thickBot="1">
      <c r="A69" s="645" t="s">
        <v>38</v>
      </c>
      <c r="B69" s="646"/>
      <c r="C69" s="646"/>
      <c r="D69" s="646"/>
      <c r="E69" s="646"/>
      <c r="F69" s="647"/>
      <c r="G69" s="650">
        <f>SUM(G67:H68)</f>
        <v>43465200</v>
      </c>
      <c r="H69" s="649"/>
    </row>
    <row r="70" spans="1:8" ht="11.25" customHeight="1" thickBot="1">
      <c r="A70" s="140"/>
      <c r="B70" s="27"/>
      <c r="C70" s="57"/>
      <c r="D70" s="57"/>
      <c r="E70" s="141"/>
      <c r="F70" s="141"/>
      <c r="G70" s="141"/>
      <c r="H70" s="142"/>
    </row>
    <row r="71" spans="1:8" ht="15.75" thickBot="1">
      <c r="A71" s="651" t="s">
        <v>99</v>
      </c>
      <c r="B71" s="652"/>
      <c r="C71" s="652"/>
      <c r="D71" s="652"/>
      <c r="E71" s="652"/>
      <c r="F71" s="652"/>
      <c r="G71" s="652"/>
      <c r="H71" s="653"/>
    </row>
    <row r="72" spans="1:8" ht="27.75" customHeight="1">
      <c r="A72" s="93" t="s">
        <v>81</v>
      </c>
      <c r="B72" s="654" t="s">
        <v>100</v>
      </c>
      <c r="C72" s="655"/>
      <c r="D72" s="655"/>
      <c r="E72" s="655"/>
      <c r="F72" s="655"/>
      <c r="G72" s="655"/>
      <c r="H72" s="656"/>
    </row>
    <row r="73" spans="1:8" ht="15">
      <c r="A73" s="94" t="s">
        <v>82</v>
      </c>
      <c r="B73" s="657" t="s">
        <v>101</v>
      </c>
      <c r="C73" s="658"/>
      <c r="D73" s="658"/>
      <c r="E73" s="658"/>
      <c r="F73" s="658"/>
      <c r="G73" s="658"/>
      <c r="H73" s="659"/>
    </row>
    <row r="74" spans="1:8" ht="30.75" customHeight="1">
      <c r="A74" s="94" t="s">
        <v>85</v>
      </c>
      <c r="B74" s="657" t="s">
        <v>182</v>
      </c>
      <c r="C74" s="658"/>
      <c r="D74" s="658"/>
      <c r="E74" s="658"/>
      <c r="F74" s="658"/>
      <c r="G74" s="658"/>
      <c r="H74" s="659"/>
    </row>
    <row r="75" spans="1:8" ht="54.75" customHeight="1">
      <c r="A75" s="94" t="s">
        <v>88</v>
      </c>
      <c r="B75" s="657" t="s">
        <v>102</v>
      </c>
      <c r="C75" s="658"/>
      <c r="D75" s="658"/>
      <c r="E75" s="658"/>
      <c r="F75" s="658"/>
      <c r="G75" s="658"/>
      <c r="H75" s="659"/>
    </row>
    <row r="76" spans="1:8" ht="27.75" customHeight="1">
      <c r="A76" s="94" t="s">
        <v>91</v>
      </c>
      <c r="B76" s="657" t="s">
        <v>103</v>
      </c>
      <c r="C76" s="658"/>
      <c r="D76" s="658"/>
      <c r="E76" s="658"/>
      <c r="F76" s="658"/>
      <c r="G76" s="658"/>
      <c r="H76" s="659"/>
    </row>
    <row r="77" spans="1:8" ht="30" customHeight="1">
      <c r="A77" s="94" t="s">
        <v>104</v>
      </c>
      <c r="B77" s="657" t="s">
        <v>105</v>
      </c>
      <c r="C77" s="658"/>
      <c r="D77" s="658"/>
      <c r="E77" s="658"/>
      <c r="F77" s="658"/>
      <c r="G77" s="658"/>
      <c r="H77" s="659"/>
    </row>
    <row r="78" spans="1:8" ht="15">
      <c r="A78" s="94" t="s">
        <v>106</v>
      </c>
      <c r="B78" s="657" t="s">
        <v>107</v>
      </c>
      <c r="C78" s="658"/>
      <c r="D78" s="658"/>
      <c r="E78" s="658"/>
      <c r="F78" s="658"/>
      <c r="G78" s="658"/>
      <c r="H78" s="659"/>
    </row>
    <row r="79" spans="1:8" ht="15">
      <c r="A79" s="94" t="s">
        <v>108</v>
      </c>
      <c r="B79" s="657" t="s">
        <v>109</v>
      </c>
      <c r="C79" s="658"/>
      <c r="D79" s="658"/>
      <c r="E79" s="658"/>
      <c r="F79" s="658"/>
      <c r="G79" s="658"/>
      <c r="H79" s="659"/>
    </row>
    <row r="80" spans="1:8" ht="15">
      <c r="A80" s="94" t="s">
        <v>110</v>
      </c>
      <c r="B80" s="657" t="s">
        <v>111</v>
      </c>
      <c r="C80" s="658"/>
      <c r="D80" s="658"/>
      <c r="E80" s="658"/>
      <c r="F80" s="658"/>
      <c r="G80" s="658"/>
      <c r="H80" s="659"/>
    </row>
    <row r="81" spans="1:8" ht="28.5" customHeight="1">
      <c r="A81" s="94" t="s">
        <v>112</v>
      </c>
      <c r="B81" s="657" t="s">
        <v>113</v>
      </c>
      <c r="C81" s="658"/>
      <c r="D81" s="658"/>
      <c r="E81" s="658"/>
      <c r="F81" s="658"/>
      <c r="G81" s="658"/>
      <c r="H81" s="659"/>
    </row>
    <row r="82" spans="1:8" ht="28.5" customHeight="1" thickBot="1">
      <c r="A82" s="94" t="s">
        <v>114</v>
      </c>
      <c r="B82" s="657" t="s">
        <v>115</v>
      </c>
      <c r="C82" s="658"/>
      <c r="D82" s="658"/>
      <c r="E82" s="658"/>
      <c r="F82" s="658"/>
      <c r="G82" s="658"/>
      <c r="H82" s="659"/>
    </row>
    <row r="83" spans="1:8" ht="15">
      <c r="A83" s="18"/>
      <c r="B83" s="95"/>
      <c r="C83" s="20"/>
      <c r="D83" s="20"/>
      <c r="E83" s="20"/>
      <c r="F83" s="20"/>
      <c r="G83" s="20"/>
      <c r="H83" s="21"/>
    </row>
    <row r="84" spans="1:8" ht="15.75" customHeight="1">
      <c r="A84" s="589" t="s">
        <v>116</v>
      </c>
      <c r="B84" s="590"/>
      <c r="C84" s="590"/>
      <c r="D84" s="590"/>
      <c r="E84" s="590"/>
      <c r="F84" s="590"/>
      <c r="G84" s="590"/>
      <c r="H84" s="591"/>
    </row>
    <row r="85" spans="1:8" ht="15">
      <c r="A85" s="81" t="s">
        <v>81</v>
      </c>
      <c r="B85" s="617" t="s">
        <v>117</v>
      </c>
      <c r="C85" s="617"/>
      <c r="D85" s="617"/>
      <c r="E85" s="617"/>
      <c r="F85" s="617"/>
      <c r="G85" s="617"/>
      <c r="H85" s="618"/>
    </row>
    <row r="86" spans="1:8" ht="15.75" customHeight="1">
      <c r="A86" s="83" t="s">
        <v>82</v>
      </c>
      <c r="B86" s="622" t="s">
        <v>118</v>
      </c>
      <c r="C86" s="622"/>
      <c r="D86" s="622"/>
      <c r="E86" s="622"/>
      <c r="F86" s="622"/>
      <c r="G86" s="622"/>
      <c r="H86" s="623"/>
    </row>
    <row r="87" spans="1:8" ht="15.75" customHeight="1">
      <c r="A87" s="83" t="s">
        <v>85</v>
      </c>
      <c r="B87" s="622" t="s">
        <v>119</v>
      </c>
      <c r="C87" s="622"/>
      <c r="D87" s="622"/>
      <c r="E87" s="622"/>
      <c r="F87" s="622"/>
      <c r="G87" s="622"/>
      <c r="H87" s="623"/>
    </row>
    <row r="88" spans="1:8" ht="15" customHeight="1">
      <c r="A88" s="96"/>
      <c r="B88" s="97"/>
      <c r="C88" s="98"/>
      <c r="D88" s="98"/>
      <c r="E88" s="98"/>
      <c r="F88" s="98"/>
      <c r="G88" s="98"/>
      <c r="H88" s="99"/>
    </row>
    <row r="89" spans="1:8" ht="15" customHeight="1">
      <c r="A89" s="660" t="s">
        <v>120</v>
      </c>
      <c r="B89" s="597"/>
      <c r="C89" s="597"/>
      <c r="D89" s="597"/>
      <c r="E89" s="597"/>
      <c r="F89" s="597"/>
      <c r="G89" s="597"/>
      <c r="H89" s="621"/>
    </row>
    <row r="90" spans="1:8" ht="15">
      <c r="A90" s="661" t="s">
        <v>137</v>
      </c>
      <c r="B90" s="617"/>
      <c r="C90" s="617"/>
      <c r="D90" s="617"/>
      <c r="E90" s="617"/>
      <c r="F90" s="617"/>
      <c r="G90" s="617"/>
      <c r="H90" s="618"/>
    </row>
    <row r="91" spans="1:8" ht="15.75" customHeight="1">
      <c r="A91" s="96"/>
      <c r="B91" s="97"/>
      <c r="C91" s="98"/>
      <c r="D91" s="98"/>
      <c r="E91" s="98"/>
      <c r="F91" s="98"/>
      <c r="G91" s="98"/>
      <c r="H91" s="99"/>
    </row>
    <row r="92" spans="1:8" ht="15" customHeight="1">
      <c r="A92" s="660" t="s">
        <v>121</v>
      </c>
      <c r="B92" s="597"/>
      <c r="C92" s="597"/>
      <c r="D92" s="597"/>
      <c r="E92" s="597"/>
      <c r="F92" s="597"/>
      <c r="G92" s="597"/>
      <c r="H92" s="621"/>
    </row>
    <row r="93" spans="1:8" ht="15">
      <c r="A93" s="661" t="s">
        <v>183</v>
      </c>
      <c r="B93" s="617"/>
      <c r="C93" s="617"/>
      <c r="D93" s="617"/>
      <c r="E93" s="617"/>
      <c r="F93" s="617"/>
      <c r="G93" s="617"/>
      <c r="H93" s="618"/>
    </row>
    <row r="94" spans="1:8" ht="15">
      <c r="A94" s="100"/>
      <c r="B94" s="69"/>
      <c r="C94" s="69"/>
      <c r="D94" s="69"/>
      <c r="E94" s="69"/>
      <c r="F94" s="69"/>
      <c r="G94" s="69"/>
      <c r="H94" s="70"/>
    </row>
    <row r="95" spans="1:8" ht="31.5" customHeight="1">
      <c r="A95" s="660" t="s">
        <v>122</v>
      </c>
      <c r="B95" s="597"/>
      <c r="C95" s="597"/>
      <c r="D95" s="597"/>
      <c r="E95" s="597"/>
      <c r="F95" s="597"/>
      <c r="G95" s="597"/>
      <c r="H95" s="621"/>
    </row>
    <row r="96" spans="1:8" ht="57.75" customHeight="1">
      <c r="A96" s="662" t="s">
        <v>123</v>
      </c>
      <c r="B96" s="624"/>
      <c r="C96" s="624"/>
      <c r="D96" s="624"/>
      <c r="E96" s="624"/>
      <c r="F96" s="624"/>
      <c r="G96" s="624"/>
      <c r="H96" s="625"/>
    </row>
    <row r="97" spans="1:8" ht="15">
      <c r="A97" s="96"/>
      <c r="B97" s="97"/>
      <c r="C97" s="98"/>
      <c r="D97" s="98"/>
      <c r="E97" s="98"/>
      <c r="F97" s="98"/>
      <c r="G97" s="98"/>
      <c r="H97" s="99"/>
    </row>
    <row r="98" spans="1:8" ht="15">
      <c r="A98" s="660" t="s">
        <v>124</v>
      </c>
      <c r="B98" s="597"/>
      <c r="C98" s="597"/>
      <c r="D98" s="597"/>
      <c r="E98" s="597"/>
      <c r="F98" s="597"/>
      <c r="G98" s="597"/>
      <c r="H98" s="621"/>
    </row>
    <row r="99" spans="1:8" ht="15">
      <c r="A99" s="660" t="s">
        <v>40</v>
      </c>
      <c r="B99" s="597"/>
      <c r="C99" s="595" t="s">
        <v>184</v>
      </c>
      <c r="D99" s="595"/>
      <c r="E99" s="595"/>
      <c r="F99" s="595"/>
      <c r="G99" s="595"/>
      <c r="H99" s="596"/>
    </row>
    <row r="100" spans="1:8" ht="15">
      <c r="A100" s="660" t="s">
        <v>41</v>
      </c>
      <c r="B100" s="597"/>
      <c r="C100" s="595" t="s">
        <v>125</v>
      </c>
      <c r="D100" s="595"/>
      <c r="E100" s="595"/>
      <c r="F100" s="595"/>
      <c r="G100" s="595"/>
      <c r="H100" s="596"/>
    </row>
    <row r="101" spans="1:8" ht="15">
      <c r="A101" s="660" t="s">
        <v>43</v>
      </c>
      <c r="B101" s="597"/>
      <c r="C101" s="595" t="s">
        <v>126</v>
      </c>
      <c r="D101" s="595"/>
      <c r="E101" s="595"/>
      <c r="F101" s="595"/>
      <c r="G101" s="595"/>
      <c r="H101" s="596"/>
    </row>
    <row r="102" spans="1:8" ht="15">
      <c r="A102" s="663" t="s">
        <v>45</v>
      </c>
      <c r="B102" s="616"/>
      <c r="C102" s="617" t="s">
        <v>2</v>
      </c>
      <c r="D102" s="617"/>
      <c r="E102" s="617"/>
      <c r="F102" s="617"/>
      <c r="G102" s="617"/>
      <c r="H102" s="618"/>
    </row>
    <row r="103" spans="1:8" ht="15.75" thickBot="1">
      <c r="A103" s="7"/>
      <c r="B103" s="8"/>
      <c r="C103" s="8"/>
      <c r="D103" s="8"/>
      <c r="E103" s="8"/>
      <c r="F103" s="8"/>
      <c r="G103" s="8"/>
      <c r="H103" s="9"/>
    </row>
    <row r="104" spans="1:8" ht="15">
      <c r="A104" s="664" t="s">
        <v>46</v>
      </c>
      <c r="B104" s="665"/>
      <c r="C104" s="666"/>
      <c r="D104" s="571"/>
      <c r="E104" s="667" t="s">
        <v>127</v>
      </c>
      <c r="F104" s="668"/>
      <c r="G104" s="668"/>
      <c r="H104" s="669"/>
    </row>
    <row r="105" spans="1:8" ht="24" customHeight="1">
      <c r="A105" s="572"/>
      <c r="B105" s="670"/>
      <c r="C105" s="670"/>
      <c r="D105" s="573"/>
      <c r="E105" s="572"/>
      <c r="F105" s="670"/>
      <c r="G105" s="670"/>
      <c r="H105" s="573"/>
    </row>
    <row r="106" spans="1:8" ht="60" customHeight="1" thickBot="1">
      <c r="A106" s="574"/>
      <c r="B106" s="671"/>
      <c r="C106" s="671"/>
      <c r="D106" s="575"/>
      <c r="E106" s="574"/>
      <c r="F106" s="671"/>
      <c r="G106" s="671"/>
      <c r="H106" s="575"/>
    </row>
    <row r="107" spans="1:8" ht="15">
      <c r="A107" s="672" t="s">
        <v>48</v>
      </c>
      <c r="B107" s="673"/>
      <c r="C107" s="673"/>
      <c r="D107" s="674"/>
      <c r="E107" s="675" t="s">
        <v>48</v>
      </c>
      <c r="F107" s="676"/>
      <c r="G107" s="676"/>
      <c r="H107" s="677"/>
    </row>
    <row r="108" spans="1:8" ht="15">
      <c r="A108" s="678" t="s">
        <v>40</v>
      </c>
      <c r="B108" s="679"/>
      <c r="C108" s="680" t="s">
        <v>1</v>
      </c>
      <c r="D108" s="681"/>
      <c r="E108" s="83" t="s">
        <v>40</v>
      </c>
      <c r="F108" s="682" t="s">
        <v>128</v>
      </c>
      <c r="G108" s="682"/>
      <c r="H108" s="683"/>
    </row>
    <row r="109" spans="1:8" ht="24.75" customHeight="1">
      <c r="A109" s="678" t="s">
        <v>50</v>
      </c>
      <c r="B109" s="679"/>
      <c r="C109" s="682" t="s">
        <v>42</v>
      </c>
      <c r="D109" s="683"/>
      <c r="E109" s="83" t="s">
        <v>50</v>
      </c>
      <c r="F109" s="682" t="s">
        <v>129</v>
      </c>
      <c r="G109" s="682"/>
      <c r="H109" s="683"/>
    </row>
    <row r="110" spans="1:8" ht="15">
      <c r="A110" s="678" t="s">
        <v>52</v>
      </c>
      <c r="B110" s="679"/>
      <c r="C110" s="679" t="s">
        <v>44</v>
      </c>
      <c r="D110" s="687"/>
      <c r="E110" s="83" t="s">
        <v>52</v>
      </c>
      <c r="F110" s="682" t="s">
        <v>130</v>
      </c>
      <c r="G110" s="682"/>
      <c r="H110" s="683"/>
    </row>
    <row r="111" spans="1:8" ht="15.75" thickBot="1">
      <c r="A111" s="688" t="s">
        <v>53</v>
      </c>
      <c r="B111" s="689"/>
      <c r="C111" s="689" t="s">
        <v>2</v>
      </c>
      <c r="D111" s="690"/>
      <c r="E111" s="101" t="s">
        <v>53</v>
      </c>
      <c r="F111" s="691" t="s">
        <v>2</v>
      </c>
      <c r="G111" s="691"/>
      <c r="H111" s="692"/>
    </row>
    <row r="112" spans="1:8" ht="15.75" thickBot="1">
      <c r="A112" s="7"/>
      <c r="B112" s="8"/>
      <c r="C112" s="8"/>
      <c r="D112" s="8"/>
      <c r="E112" s="8"/>
      <c r="F112" s="8"/>
      <c r="G112" s="8"/>
      <c r="H112" s="9"/>
    </row>
    <row r="113" spans="1:8" ht="15.75" thickBot="1">
      <c r="A113" s="667" t="s">
        <v>47</v>
      </c>
      <c r="B113" s="668"/>
      <c r="C113" s="668"/>
      <c r="D113" s="668"/>
      <c r="E113" s="668"/>
      <c r="F113" s="668"/>
      <c r="G113" s="668"/>
      <c r="H113" s="669"/>
    </row>
    <row r="114" spans="1:8" ht="39" customHeight="1">
      <c r="A114" s="570"/>
      <c r="B114" s="666"/>
      <c r="C114" s="666"/>
      <c r="D114" s="666"/>
      <c r="E114" s="666"/>
      <c r="F114" s="666"/>
      <c r="G114" s="666"/>
      <c r="H114" s="571"/>
    </row>
    <row r="115" spans="1:8" ht="60.75" customHeight="1" thickBot="1">
      <c r="A115" s="574"/>
      <c r="B115" s="671"/>
      <c r="C115" s="671"/>
      <c r="D115" s="671"/>
      <c r="E115" s="671"/>
      <c r="F115" s="671"/>
      <c r="G115" s="671"/>
      <c r="H115" s="575"/>
    </row>
    <row r="116" spans="1:8" ht="15">
      <c r="A116" s="675" t="s">
        <v>48</v>
      </c>
      <c r="B116" s="676"/>
      <c r="C116" s="676"/>
      <c r="D116" s="676"/>
      <c r="E116" s="676"/>
      <c r="F116" s="676"/>
      <c r="G116" s="676"/>
      <c r="H116" s="677"/>
    </row>
    <row r="117" spans="1:8" ht="15">
      <c r="A117" s="700" t="s">
        <v>40</v>
      </c>
      <c r="B117" s="701"/>
      <c r="C117" s="684" t="s">
        <v>49</v>
      </c>
      <c r="D117" s="685"/>
      <c r="E117" s="685"/>
      <c r="F117" s="685"/>
      <c r="G117" s="685"/>
      <c r="H117" s="686"/>
    </row>
    <row r="118" spans="1:8" ht="15">
      <c r="A118" s="693" t="s">
        <v>50</v>
      </c>
      <c r="B118" s="694"/>
      <c r="C118" s="684" t="s">
        <v>51</v>
      </c>
      <c r="D118" s="685"/>
      <c r="E118" s="685"/>
      <c r="F118" s="685"/>
      <c r="G118" s="685"/>
      <c r="H118" s="686"/>
    </row>
    <row r="119" spans="1:8" ht="15">
      <c r="A119" s="693" t="s">
        <v>52</v>
      </c>
      <c r="B119" s="694"/>
      <c r="C119" s="684" t="s">
        <v>44</v>
      </c>
      <c r="D119" s="685"/>
      <c r="E119" s="685"/>
      <c r="F119" s="685"/>
      <c r="G119" s="685"/>
      <c r="H119" s="686"/>
    </row>
    <row r="120" spans="1:8" ht="15.75" thickBot="1">
      <c r="A120" s="695" t="s">
        <v>53</v>
      </c>
      <c r="B120" s="696"/>
      <c r="C120" s="697" t="s">
        <v>2</v>
      </c>
      <c r="D120" s="698"/>
      <c r="E120" s="698"/>
      <c r="F120" s="698"/>
      <c r="G120" s="698"/>
      <c r="H120" s="699"/>
    </row>
  </sheetData>
  <sheetProtection/>
  <mergeCells count="128">
    <mergeCell ref="A119:B119"/>
    <mergeCell ref="C119:H119"/>
    <mergeCell ref="A120:B120"/>
    <mergeCell ref="C120:H120"/>
    <mergeCell ref="A113:H113"/>
    <mergeCell ref="A114:H115"/>
    <mergeCell ref="A116:H116"/>
    <mergeCell ref="A117:B117"/>
    <mergeCell ref="C117:H117"/>
    <mergeCell ref="A118:B118"/>
    <mergeCell ref="C118:H118"/>
    <mergeCell ref="A110:B110"/>
    <mergeCell ref="C110:D110"/>
    <mergeCell ref="F110:H110"/>
    <mergeCell ref="A111:B111"/>
    <mergeCell ref="C111:D111"/>
    <mergeCell ref="F111:H111"/>
    <mergeCell ref="A108:B108"/>
    <mergeCell ref="C108:D108"/>
    <mergeCell ref="F108:H108"/>
    <mergeCell ref="A109:B109"/>
    <mergeCell ref="C109:D109"/>
    <mergeCell ref="F109:H109"/>
    <mergeCell ref="A104:B104"/>
    <mergeCell ref="C104:D104"/>
    <mergeCell ref="E104:H104"/>
    <mergeCell ref="A105:D106"/>
    <mergeCell ref="E105:H106"/>
    <mergeCell ref="A107:D107"/>
    <mergeCell ref="E107:H107"/>
    <mergeCell ref="A100:B100"/>
    <mergeCell ref="C100:H100"/>
    <mergeCell ref="A101:B101"/>
    <mergeCell ref="C101:H101"/>
    <mergeCell ref="A102:B102"/>
    <mergeCell ref="C102:H102"/>
    <mergeCell ref="A92:H92"/>
    <mergeCell ref="A93:H93"/>
    <mergeCell ref="A95:H95"/>
    <mergeCell ref="A96:H96"/>
    <mergeCell ref="A98:H98"/>
    <mergeCell ref="A99:B99"/>
    <mergeCell ref="C99:H99"/>
    <mergeCell ref="A84:H84"/>
    <mergeCell ref="B85:H85"/>
    <mergeCell ref="B86:H86"/>
    <mergeCell ref="B87:H87"/>
    <mergeCell ref="A89:H89"/>
    <mergeCell ref="A90:H90"/>
    <mergeCell ref="B77:H77"/>
    <mergeCell ref="B78:H78"/>
    <mergeCell ref="B79:H79"/>
    <mergeCell ref="B80:H80"/>
    <mergeCell ref="B81:H81"/>
    <mergeCell ref="B82:H82"/>
    <mergeCell ref="A71:H71"/>
    <mergeCell ref="B72:H72"/>
    <mergeCell ref="B73:H73"/>
    <mergeCell ref="B74:H74"/>
    <mergeCell ref="B75:H75"/>
    <mergeCell ref="B76:H76"/>
    <mergeCell ref="A66:G66"/>
    <mergeCell ref="A67:F67"/>
    <mergeCell ref="G67:H67"/>
    <mergeCell ref="G68:H68"/>
    <mergeCell ref="A69:F69"/>
    <mergeCell ref="G69:H69"/>
    <mergeCell ref="A60:G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1:H41"/>
    <mergeCell ref="B42:H42"/>
    <mergeCell ref="A43:H43"/>
    <mergeCell ref="A44:E44"/>
    <mergeCell ref="B46:D46"/>
    <mergeCell ref="B47:C47"/>
    <mergeCell ref="B34:H34"/>
    <mergeCell ref="B35:H35"/>
    <mergeCell ref="B36:H36"/>
    <mergeCell ref="B38:H38"/>
    <mergeCell ref="B39:H39"/>
    <mergeCell ref="B40:H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fitToHeight="0" fitToWidth="1" orientation="portrait"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AG92"/>
  <sheetViews>
    <sheetView zoomScalePageLayoutView="0" workbookViewId="0" topLeftCell="A50">
      <selection activeCell="R62" sqref="R62"/>
    </sheetView>
  </sheetViews>
  <sheetFormatPr defaultColWidth="11.421875" defaultRowHeight="15"/>
  <cols>
    <col min="1" max="1" width="3.57421875" style="4" customWidth="1"/>
    <col min="2" max="2" width="16.57421875" style="4" customWidth="1"/>
    <col min="3" max="3" width="22.57421875" style="4" customWidth="1"/>
    <col min="4" max="4" width="12.1406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8.8515625" style="4" customWidth="1"/>
    <col min="19" max="19" width="17.28125" style="4" customWidth="1"/>
    <col min="20" max="20" width="11.421875" style="4" customWidth="1"/>
    <col min="21" max="21" width="13.00390625" style="4" customWidth="1"/>
    <col min="22" max="23" width="11.421875" style="4" customWidth="1"/>
    <col min="24" max="24" width="14.57421875" style="4" customWidth="1"/>
    <col min="25" max="26" width="11.421875" style="4" customWidth="1"/>
    <col min="27" max="27" width="13.140625" style="4" bestFit="1" customWidth="1"/>
    <col min="28" max="28" width="12.57421875" style="4" bestFit="1" customWidth="1"/>
    <col min="29" max="29" width="11.421875" style="4" customWidth="1"/>
    <col min="30" max="30" width="13.140625" style="4" bestFit="1" customWidth="1"/>
    <col min="31" max="31" width="14.421875" style="4" bestFit="1" customWidth="1"/>
    <col min="32" max="32" width="19.421875" style="4" customWidth="1"/>
    <col min="33"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29.25" customHeight="1" thickBot="1">
      <c r="A3" s="574"/>
      <c r="B3" s="575"/>
      <c r="C3" s="605" t="s">
        <v>10</v>
      </c>
      <c r="D3" s="606"/>
      <c r="E3" s="606"/>
      <c r="F3" s="606"/>
      <c r="G3" s="607"/>
      <c r="H3" s="65" t="s">
        <v>70</v>
      </c>
    </row>
    <row r="4" ht="6.75" customHeight="1" thickBot="1"/>
    <row r="5" spans="1:8" ht="16.5" thickBot="1">
      <c r="A5" s="582" t="s">
        <v>11</v>
      </c>
      <c r="B5" s="583"/>
      <c r="C5" s="583"/>
      <c r="D5" s="584">
        <v>41976</v>
      </c>
      <c r="E5" s="584"/>
      <c r="F5" s="584"/>
      <c r="G5" s="10" t="s">
        <v>12</v>
      </c>
      <c r="H5" s="11" t="e">
        <f>#REF!</f>
        <v>#REF!</v>
      </c>
    </row>
    <row r="6" spans="1:8" ht="15">
      <c r="A6" s="926" t="s">
        <v>516</v>
      </c>
      <c r="B6" s="927"/>
      <c r="C6" s="927"/>
      <c r="D6" s="927"/>
      <c r="E6" s="927"/>
      <c r="F6" s="927"/>
      <c r="G6" s="927"/>
      <c r="H6" s="928"/>
    </row>
    <row r="7" spans="1:8" ht="15.75">
      <c r="A7" s="585" t="s">
        <v>13</v>
      </c>
      <c r="B7" s="586"/>
      <c r="C7" s="586"/>
      <c r="D7" s="587" t="s">
        <v>14</v>
      </c>
      <c r="E7" s="587"/>
      <c r="F7" s="587"/>
      <c r="G7" s="587"/>
      <c r="H7" s="588"/>
    </row>
    <row r="8" spans="1:8" ht="8.25" customHeight="1">
      <c r="A8" s="7"/>
      <c r="B8" s="12"/>
      <c r="C8" s="8"/>
      <c r="D8" s="8"/>
      <c r="E8" s="8"/>
      <c r="F8" s="8"/>
      <c r="G8" s="8"/>
      <c r="H8" s="9"/>
    </row>
    <row r="9" spans="1:8" ht="15.75">
      <c r="A9" s="589" t="s">
        <v>71</v>
      </c>
      <c r="B9" s="590"/>
      <c r="C9" s="590"/>
      <c r="D9" s="590"/>
      <c r="E9" s="590"/>
      <c r="F9" s="590"/>
      <c r="G9" s="590"/>
      <c r="H9" s="591"/>
    </row>
    <row r="10" spans="1:8" ht="35.25" customHeight="1">
      <c r="A10" s="840" t="s">
        <v>696</v>
      </c>
      <c r="B10" s="841"/>
      <c r="C10" s="841"/>
      <c r="D10" s="841"/>
      <c r="E10" s="841"/>
      <c r="F10" s="841"/>
      <c r="G10" s="841"/>
      <c r="H10" s="842"/>
    </row>
    <row r="11" spans="1:8" ht="15">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6.25" customHeight="1">
      <c r="A17" s="610" t="s">
        <v>72</v>
      </c>
      <c r="B17" s="611"/>
      <c r="C17" s="611"/>
      <c r="D17" s="611"/>
      <c r="E17" s="611"/>
      <c r="F17" s="611"/>
      <c r="G17" s="611"/>
      <c r="H17" s="612"/>
    </row>
    <row r="18" spans="1:8" ht="9.75" customHeight="1">
      <c r="A18" s="7"/>
      <c r="B18" s="15"/>
      <c r="C18" s="8"/>
      <c r="D18" s="8"/>
      <c r="E18" s="8"/>
      <c r="F18" s="8"/>
      <c r="G18" s="8"/>
      <c r="H18" s="9"/>
    </row>
    <row r="19" spans="1:8" ht="15">
      <c r="A19" s="601" t="s">
        <v>73</v>
      </c>
      <c r="B19" s="595"/>
      <c r="C19" s="595"/>
      <c r="D19" s="595"/>
      <c r="E19" s="595"/>
      <c r="F19" s="595"/>
      <c r="G19" s="595"/>
      <c r="H19" s="596"/>
    </row>
    <row r="20" spans="1:8" ht="8.25" customHeight="1" thickBot="1">
      <c r="A20" s="7"/>
      <c r="B20" s="16"/>
      <c r="C20" s="16"/>
      <c r="D20" s="16"/>
      <c r="E20" s="16"/>
      <c r="F20" s="16"/>
      <c r="G20" s="16"/>
      <c r="H20" s="17"/>
    </row>
    <row r="21" spans="1:8" s="276" customFormat="1" ht="15.75" thickBot="1">
      <c r="A21" s="789" t="s">
        <v>74</v>
      </c>
      <c r="B21" s="790"/>
      <c r="C21" s="791"/>
      <c r="D21" s="789" t="s">
        <v>75</v>
      </c>
      <c r="E21" s="790"/>
      <c r="F21" s="791"/>
      <c r="G21" s="783" t="s">
        <v>25</v>
      </c>
      <c r="H21" s="784"/>
    </row>
    <row r="22" spans="1:8" ht="16.5" thickBot="1">
      <c r="A22" s="605">
        <v>210504</v>
      </c>
      <c r="B22" s="606"/>
      <c r="C22" s="607"/>
      <c r="D22" s="651" t="s">
        <v>54</v>
      </c>
      <c r="E22" s="652"/>
      <c r="F22" s="653"/>
      <c r="G22" s="608">
        <f>G49</f>
        <v>4999999.827586208</v>
      </c>
      <c r="H22" s="609"/>
    </row>
    <row r="23" spans="1:8" ht="7.5" customHeight="1">
      <c r="A23" s="18"/>
      <c r="B23" s="19"/>
      <c r="C23" s="20"/>
      <c r="D23" s="20"/>
      <c r="E23" s="20"/>
      <c r="F23" s="20"/>
      <c r="G23" s="20"/>
      <c r="H23" s="21"/>
    </row>
    <row r="24" spans="1:8" ht="15">
      <c r="A24" s="610" t="s">
        <v>77</v>
      </c>
      <c r="B24" s="611"/>
      <c r="C24" s="611"/>
      <c r="D24" s="611"/>
      <c r="E24" s="611"/>
      <c r="F24" s="611"/>
      <c r="G24" s="611"/>
      <c r="H24" s="612"/>
    </row>
    <row r="25" spans="1:8" ht="15"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35.25" customHeight="1">
      <c r="A28" s="613" t="s">
        <v>131</v>
      </c>
      <c r="B28" s="614"/>
      <c r="C28" s="614"/>
      <c r="D28" s="614"/>
      <c r="E28" s="614"/>
      <c r="F28" s="614"/>
      <c r="G28" s="614"/>
      <c r="H28" s="615"/>
    </row>
    <row r="29" spans="1:8" ht="15">
      <c r="A29" s="68" t="s">
        <v>81</v>
      </c>
      <c r="B29" s="616" t="s">
        <v>132</v>
      </c>
      <c r="C29" s="617"/>
      <c r="D29" s="617"/>
      <c r="E29" s="617"/>
      <c r="F29" s="617"/>
      <c r="G29" s="617"/>
      <c r="H29" s="618"/>
    </row>
    <row r="30" spans="1:8" ht="36.75" customHeight="1">
      <c r="A30" s="68"/>
      <c r="B30" s="622" t="s">
        <v>697</v>
      </c>
      <c r="C30" s="622"/>
      <c r="D30" s="622"/>
      <c r="E30" s="622"/>
      <c r="F30" s="622"/>
      <c r="G30" s="622"/>
      <c r="H30" s="623"/>
    </row>
    <row r="31" spans="1:8" ht="15">
      <c r="A31" s="68" t="s">
        <v>82</v>
      </c>
      <c r="B31" s="679" t="s">
        <v>83</v>
      </c>
      <c r="C31" s="679"/>
      <c r="D31" s="679"/>
      <c r="E31" s="679"/>
      <c r="F31" s="679"/>
      <c r="G31" s="679"/>
      <c r="H31" s="687"/>
    </row>
    <row r="32" spans="1:8" ht="15">
      <c r="A32" s="68" t="s">
        <v>133</v>
      </c>
      <c r="B32" s="622" t="s">
        <v>698</v>
      </c>
      <c r="C32" s="622"/>
      <c r="D32" s="622"/>
      <c r="E32" s="622"/>
      <c r="F32" s="622"/>
      <c r="G32" s="622"/>
      <c r="H32" s="623"/>
    </row>
    <row r="33" spans="1:8" ht="15">
      <c r="A33" s="68" t="s">
        <v>134</v>
      </c>
      <c r="B33" s="622" t="s">
        <v>699</v>
      </c>
      <c r="C33" s="622"/>
      <c r="D33" s="622"/>
      <c r="E33" s="622"/>
      <c r="F33" s="622"/>
      <c r="G33" s="622"/>
      <c r="H33" s="623"/>
    </row>
    <row r="34" spans="1:8" ht="15">
      <c r="A34" s="68" t="s">
        <v>135</v>
      </c>
      <c r="B34" s="622" t="s">
        <v>700</v>
      </c>
      <c r="C34" s="622"/>
      <c r="D34" s="622"/>
      <c r="E34" s="622"/>
      <c r="F34" s="622"/>
      <c r="G34" s="622"/>
      <c r="H34" s="623"/>
    </row>
    <row r="35" spans="1:8" ht="11.25" customHeight="1">
      <c r="A35" s="68"/>
      <c r="B35" s="619"/>
      <c r="C35" s="619"/>
      <c r="D35" s="619"/>
      <c r="E35" s="619"/>
      <c r="F35" s="619"/>
      <c r="G35" s="619"/>
      <c r="H35" s="620"/>
    </row>
    <row r="36" spans="1:8" ht="15">
      <c r="A36" s="68" t="s">
        <v>85</v>
      </c>
      <c r="B36" s="616" t="s">
        <v>86</v>
      </c>
      <c r="C36" s="616"/>
      <c r="D36" s="616"/>
      <c r="E36" s="616"/>
      <c r="F36" s="616"/>
      <c r="G36" s="616"/>
      <c r="H36" s="863"/>
    </row>
    <row r="37" spans="1:8" ht="44.25" customHeight="1">
      <c r="A37" s="68"/>
      <c r="B37" s="637" t="s">
        <v>701</v>
      </c>
      <c r="C37" s="637"/>
      <c r="D37" s="637"/>
      <c r="E37" s="637"/>
      <c r="F37" s="637"/>
      <c r="G37" s="637"/>
      <c r="H37" s="788"/>
    </row>
    <row r="38" spans="1:8" ht="15">
      <c r="A38" s="68" t="s">
        <v>88</v>
      </c>
      <c r="B38" s="679" t="s">
        <v>89</v>
      </c>
      <c r="C38" s="679"/>
      <c r="D38" s="679"/>
      <c r="E38" s="679"/>
      <c r="F38" s="679"/>
      <c r="G38" s="679"/>
      <c r="H38" s="687"/>
    </row>
    <row r="39" spans="1:8" ht="84.75" customHeight="1">
      <c r="A39" s="71"/>
      <c r="B39" s="637" t="s">
        <v>702</v>
      </c>
      <c r="C39" s="637"/>
      <c r="D39" s="637"/>
      <c r="E39" s="637"/>
      <c r="F39" s="637"/>
      <c r="G39" s="637"/>
      <c r="H39" s="788"/>
    </row>
    <row r="40" spans="1:8" ht="15">
      <c r="A40" s="68" t="s">
        <v>91</v>
      </c>
      <c r="B40" s="616" t="s">
        <v>92</v>
      </c>
      <c r="C40" s="616"/>
      <c r="D40" s="616"/>
      <c r="E40" s="616"/>
      <c r="F40" s="616"/>
      <c r="G40" s="616"/>
      <c r="H40" s="863"/>
    </row>
    <row r="41" spans="1:8" ht="47.25" customHeight="1">
      <c r="A41" s="68"/>
      <c r="B41" s="637" t="s">
        <v>703</v>
      </c>
      <c r="C41" s="637"/>
      <c r="D41" s="637"/>
      <c r="E41" s="637"/>
      <c r="F41" s="637"/>
      <c r="G41" s="637"/>
      <c r="H41" s="788"/>
    </row>
    <row r="42" spans="1:8" ht="15">
      <c r="A42" s="1085"/>
      <c r="B42" s="1086"/>
      <c r="C42" s="1086"/>
      <c r="D42" s="1086"/>
      <c r="E42" s="1086"/>
      <c r="F42" s="1086"/>
      <c r="G42" s="1086"/>
      <c r="H42" s="1087"/>
    </row>
    <row r="43" spans="1:8" ht="18" customHeight="1">
      <c r="A43" s="589" t="s">
        <v>93</v>
      </c>
      <c r="B43" s="590"/>
      <c r="C43" s="590"/>
      <c r="D43" s="590"/>
      <c r="E43" s="590"/>
      <c r="F43" s="8"/>
      <c r="G43" s="8"/>
      <c r="H43" s="9"/>
    </row>
    <row r="44" spans="1:32" ht="11.25" customHeight="1" thickBot="1">
      <c r="A44" s="24"/>
      <c r="B44" s="457"/>
      <c r="C44" s="457"/>
      <c r="D44" s="457"/>
      <c r="E44" s="457"/>
      <c r="F44" s="457"/>
      <c r="G44" s="457"/>
      <c r="H44" s="458"/>
      <c r="R44" s="112"/>
      <c r="S44" s="112"/>
      <c r="T44" s="112"/>
      <c r="U44" s="112"/>
      <c r="V44" s="112"/>
      <c r="W44" s="112"/>
      <c r="X44" s="112"/>
      <c r="Y44" s="112"/>
      <c r="Z44" s="112"/>
      <c r="AA44" s="112"/>
      <c r="AB44" s="112"/>
      <c r="AC44" s="112"/>
      <c r="AD44" s="112"/>
      <c r="AE44" s="112"/>
      <c r="AF44" s="112"/>
    </row>
    <row r="45" spans="1:32" ht="42" customHeight="1" thickBot="1">
      <c r="A45" s="29" t="s">
        <v>0</v>
      </c>
      <c r="B45" s="942" t="s">
        <v>94</v>
      </c>
      <c r="C45" s="943"/>
      <c r="D45" s="944"/>
      <c r="E45" s="30" t="s">
        <v>32</v>
      </c>
      <c r="F45" s="30" t="s">
        <v>33</v>
      </c>
      <c r="G45" s="30" t="s">
        <v>34</v>
      </c>
      <c r="H45" s="450" t="s">
        <v>35</v>
      </c>
      <c r="R45" s="114"/>
      <c r="S45" s="114"/>
      <c r="T45" s="114"/>
      <c r="U45" s="114"/>
      <c r="V45" s="115"/>
      <c r="W45" s="115"/>
      <c r="X45" s="115"/>
      <c r="Y45" s="114"/>
      <c r="Z45" s="114"/>
      <c r="AA45" s="114"/>
      <c r="AB45" s="115"/>
      <c r="AC45" s="115"/>
      <c r="AD45" s="114"/>
      <c r="AE45" s="116"/>
      <c r="AF45" s="1"/>
    </row>
    <row r="46" spans="1:33" ht="52.5" customHeight="1" thickBot="1">
      <c r="A46" s="75">
        <v>1</v>
      </c>
      <c r="B46" s="855" t="s">
        <v>704</v>
      </c>
      <c r="C46" s="856"/>
      <c r="D46" s="857"/>
      <c r="E46" s="108" t="s">
        <v>705</v>
      </c>
      <c r="F46" s="85">
        <v>1</v>
      </c>
      <c r="G46" s="455">
        <f>5000000/1.16</f>
        <v>4310344.827586208</v>
      </c>
      <c r="H46" s="456">
        <f>G46*F46</f>
        <v>4310344.827586208</v>
      </c>
      <c r="R46" s="117"/>
      <c r="S46" s="124"/>
      <c r="T46" s="1"/>
      <c r="U46" s="119"/>
      <c r="V46" s="119"/>
      <c r="W46" s="119"/>
      <c r="X46" s="119"/>
      <c r="Y46" s="118"/>
      <c r="Z46" s="117"/>
      <c r="AA46" s="120"/>
      <c r="AB46" s="119"/>
      <c r="AC46" s="119"/>
      <c r="AD46" s="121"/>
      <c r="AE46" s="122"/>
      <c r="AF46" s="125"/>
      <c r="AG46" s="8"/>
    </row>
    <row r="47" spans="1:11" ht="15.75" thickBot="1">
      <c r="A47" s="645" t="s">
        <v>36</v>
      </c>
      <c r="B47" s="646"/>
      <c r="C47" s="646"/>
      <c r="D47" s="646"/>
      <c r="E47" s="646"/>
      <c r="F47" s="647"/>
      <c r="G47" s="1088">
        <f>SUM(H46:H46)</f>
        <v>4310344.827586208</v>
      </c>
      <c r="H47" s="1089"/>
      <c r="I47" s="86"/>
      <c r="J47" s="86"/>
      <c r="K47" s="86"/>
    </row>
    <row r="48" spans="1:8" ht="15.75" thickBot="1">
      <c r="A48" s="87" t="s">
        <v>96</v>
      </c>
      <c r="B48" s="88"/>
      <c r="C48" s="88"/>
      <c r="D48" s="89" t="s">
        <v>97</v>
      </c>
      <c r="E48" s="88"/>
      <c r="F48" s="139">
        <v>0.16</v>
      </c>
      <c r="G48" s="859">
        <v>689655</v>
      </c>
      <c r="H48" s="860"/>
    </row>
    <row r="49" spans="1:8" ht="15.75" thickBot="1">
      <c r="A49" s="645" t="s">
        <v>38</v>
      </c>
      <c r="B49" s="646"/>
      <c r="C49" s="646"/>
      <c r="D49" s="646"/>
      <c r="E49" s="646"/>
      <c r="F49" s="647"/>
      <c r="G49" s="650">
        <f>SUM(G47:H48)</f>
        <v>4999999.827586208</v>
      </c>
      <c r="H49" s="649"/>
    </row>
    <row r="50" spans="1:8" ht="18" thickBot="1">
      <c r="A50" s="140"/>
      <c r="B50" s="27"/>
      <c r="C50" s="459"/>
      <c r="D50" s="459"/>
      <c r="E50" s="141"/>
      <c r="F50" s="141"/>
      <c r="G50" s="141"/>
      <c r="H50" s="142"/>
    </row>
    <row r="51" spans="1:8" ht="15.75" thickBot="1">
      <c r="A51" s="651" t="s">
        <v>99</v>
      </c>
      <c r="B51" s="652"/>
      <c r="C51" s="652"/>
      <c r="D51" s="652"/>
      <c r="E51" s="652"/>
      <c r="F51" s="652"/>
      <c r="G51" s="652"/>
      <c r="H51" s="653"/>
    </row>
    <row r="52" spans="1:8" ht="28.5" customHeight="1">
      <c r="A52" s="93" t="s">
        <v>81</v>
      </c>
      <c r="B52" s="654" t="s">
        <v>100</v>
      </c>
      <c r="C52" s="655"/>
      <c r="D52" s="655"/>
      <c r="E52" s="655"/>
      <c r="F52" s="655"/>
      <c r="G52" s="655"/>
      <c r="H52" s="656"/>
    </row>
    <row r="53" spans="1:8" ht="15">
      <c r="A53" s="94" t="s">
        <v>82</v>
      </c>
      <c r="B53" s="657" t="s">
        <v>101</v>
      </c>
      <c r="C53" s="658"/>
      <c r="D53" s="658"/>
      <c r="E53" s="658"/>
      <c r="F53" s="658"/>
      <c r="G53" s="658"/>
      <c r="H53" s="659"/>
    </row>
    <row r="54" spans="1:8" ht="27.75" customHeight="1" thickBot="1">
      <c r="A54" s="94" t="s">
        <v>85</v>
      </c>
      <c r="B54" s="657" t="s">
        <v>706</v>
      </c>
      <c r="C54" s="658"/>
      <c r="D54" s="658"/>
      <c r="E54" s="658"/>
      <c r="F54" s="658"/>
      <c r="G54" s="658"/>
      <c r="H54" s="659"/>
    </row>
    <row r="55" spans="1:8" ht="21.75" customHeight="1" thickBot="1">
      <c r="A55" s="460"/>
      <c r="B55" s="461"/>
      <c r="C55" s="444"/>
      <c r="D55" s="444"/>
      <c r="E55" s="444"/>
      <c r="F55" s="444"/>
      <c r="G55" s="444"/>
      <c r="H55" s="35"/>
    </row>
    <row r="56" spans="1:8" ht="15.75">
      <c r="A56" s="582" t="s">
        <v>116</v>
      </c>
      <c r="B56" s="583"/>
      <c r="C56" s="583"/>
      <c r="D56" s="583"/>
      <c r="E56" s="583"/>
      <c r="F56" s="583"/>
      <c r="G56" s="583"/>
      <c r="H56" s="1092"/>
    </row>
    <row r="57" spans="1:8" ht="33.75" customHeight="1">
      <c r="A57" s="81" t="s">
        <v>81</v>
      </c>
      <c r="B57" s="841" t="s">
        <v>117</v>
      </c>
      <c r="C57" s="841"/>
      <c r="D57" s="841"/>
      <c r="E57" s="841"/>
      <c r="F57" s="841"/>
      <c r="G57" s="841"/>
      <c r="H57" s="842"/>
    </row>
    <row r="58" spans="1:8" ht="15.75">
      <c r="A58" s="83" t="s">
        <v>82</v>
      </c>
      <c r="B58" s="861" t="s">
        <v>118</v>
      </c>
      <c r="C58" s="861"/>
      <c r="D58" s="861"/>
      <c r="E58" s="861"/>
      <c r="F58" s="861"/>
      <c r="G58" s="861"/>
      <c r="H58" s="862"/>
    </row>
    <row r="59" spans="1:8" ht="15.75">
      <c r="A59" s="83" t="s">
        <v>85</v>
      </c>
      <c r="B59" s="861" t="s">
        <v>119</v>
      </c>
      <c r="C59" s="861"/>
      <c r="D59" s="861"/>
      <c r="E59" s="861"/>
      <c r="F59" s="861"/>
      <c r="G59" s="861"/>
      <c r="H59" s="862"/>
    </row>
    <row r="60" spans="1:8" ht="15">
      <c r="A60" s="96"/>
      <c r="B60" s="97"/>
      <c r="C60" s="98"/>
      <c r="D60" s="98"/>
      <c r="E60" s="98"/>
      <c r="F60" s="98"/>
      <c r="G60" s="98"/>
      <c r="H60" s="99"/>
    </row>
    <row r="61" spans="1:8" ht="15">
      <c r="A61" s="663" t="s">
        <v>120</v>
      </c>
      <c r="B61" s="616"/>
      <c r="C61" s="616"/>
      <c r="D61" s="616"/>
      <c r="E61" s="616"/>
      <c r="F61" s="616"/>
      <c r="G61" s="616"/>
      <c r="H61" s="863"/>
    </row>
    <row r="62" spans="1:8" ht="15">
      <c r="A62" s="1091" t="s">
        <v>152</v>
      </c>
      <c r="B62" s="930"/>
      <c r="C62" s="930"/>
      <c r="D62" s="930"/>
      <c r="E62" s="930"/>
      <c r="F62" s="930"/>
      <c r="G62" s="930"/>
      <c r="H62" s="931"/>
    </row>
    <row r="63" spans="1:8" ht="15">
      <c r="A63" s="96"/>
      <c r="B63" s="97"/>
      <c r="C63" s="98"/>
      <c r="D63" s="98"/>
      <c r="E63" s="98"/>
      <c r="F63" s="98"/>
      <c r="G63" s="98"/>
      <c r="H63" s="99"/>
    </row>
    <row r="64" spans="1:8" ht="15">
      <c r="A64" s="660" t="s">
        <v>121</v>
      </c>
      <c r="B64" s="597"/>
      <c r="C64" s="597"/>
      <c r="D64" s="597"/>
      <c r="E64" s="597"/>
      <c r="F64" s="597"/>
      <c r="G64" s="597"/>
      <c r="H64" s="621"/>
    </row>
    <row r="65" spans="1:8" ht="15">
      <c r="A65" s="661" t="s">
        <v>707</v>
      </c>
      <c r="B65" s="617"/>
      <c r="C65" s="617"/>
      <c r="D65" s="617"/>
      <c r="E65" s="617"/>
      <c r="F65" s="617"/>
      <c r="G65" s="617"/>
      <c r="H65" s="618"/>
    </row>
    <row r="66" spans="1:8" ht="15">
      <c r="A66" s="451"/>
      <c r="B66" s="452"/>
      <c r="C66" s="452"/>
      <c r="D66" s="452"/>
      <c r="E66" s="452"/>
      <c r="F66" s="452"/>
      <c r="G66" s="452"/>
      <c r="H66" s="453"/>
    </row>
    <row r="67" spans="1:8" ht="15">
      <c r="A67" s="660" t="s">
        <v>122</v>
      </c>
      <c r="B67" s="597"/>
      <c r="C67" s="597"/>
      <c r="D67" s="597"/>
      <c r="E67" s="597"/>
      <c r="F67" s="597"/>
      <c r="G67" s="597"/>
      <c r="H67" s="621"/>
    </row>
    <row r="68" spans="1:8" ht="55.5" customHeight="1">
      <c r="A68" s="662" t="s">
        <v>708</v>
      </c>
      <c r="B68" s="624"/>
      <c r="C68" s="624"/>
      <c r="D68" s="624"/>
      <c r="E68" s="624"/>
      <c r="F68" s="624"/>
      <c r="G68" s="624"/>
      <c r="H68" s="625"/>
    </row>
    <row r="69" spans="1:8" ht="9.75" customHeight="1">
      <c r="A69" s="96"/>
      <c r="B69" s="97"/>
      <c r="C69" s="98"/>
      <c r="D69" s="98"/>
      <c r="E69" s="98"/>
      <c r="F69" s="98"/>
      <c r="G69" s="98"/>
      <c r="H69" s="99"/>
    </row>
    <row r="70" spans="1:8" ht="27" customHeight="1">
      <c r="A70" s="660" t="s">
        <v>124</v>
      </c>
      <c r="B70" s="597"/>
      <c r="C70" s="597"/>
      <c r="D70" s="597"/>
      <c r="E70" s="597"/>
      <c r="F70" s="597"/>
      <c r="G70" s="597"/>
      <c r="H70" s="621"/>
    </row>
    <row r="71" spans="1:8" ht="15">
      <c r="A71" s="660" t="s">
        <v>40</v>
      </c>
      <c r="B71" s="597"/>
      <c r="C71" s="595" t="s">
        <v>709</v>
      </c>
      <c r="D71" s="595"/>
      <c r="E71" s="595"/>
      <c r="F71" s="595"/>
      <c r="G71" s="595"/>
      <c r="H71" s="596"/>
    </row>
    <row r="72" spans="1:8" ht="15">
      <c r="A72" s="660" t="s">
        <v>41</v>
      </c>
      <c r="B72" s="597"/>
      <c r="C72" s="595" t="s">
        <v>710</v>
      </c>
      <c r="D72" s="595"/>
      <c r="E72" s="595"/>
      <c r="F72" s="595"/>
      <c r="G72" s="595"/>
      <c r="H72" s="596"/>
    </row>
    <row r="73" spans="1:8" ht="15">
      <c r="A73" s="660" t="s">
        <v>43</v>
      </c>
      <c r="B73" s="597"/>
      <c r="C73" s="595" t="s">
        <v>711</v>
      </c>
      <c r="D73" s="595"/>
      <c r="E73" s="595"/>
      <c r="F73" s="595"/>
      <c r="G73" s="595"/>
      <c r="H73" s="596"/>
    </row>
    <row r="74" spans="1:8" ht="15">
      <c r="A74" s="663" t="s">
        <v>45</v>
      </c>
      <c r="B74" s="616"/>
      <c r="C74" s="617" t="s">
        <v>2</v>
      </c>
      <c r="D74" s="617"/>
      <c r="E74" s="617"/>
      <c r="F74" s="617"/>
      <c r="G74" s="617"/>
      <c r="H74" s="618"/>
    </row>
    <row r="75" spans="1:8" ht="15.75" thickBot="1">
      <c r="A75" s="25"/>
      <c r="B75" s="27"/>
      <c r="C75" s="27"/>
      <c r="D75" s="27"/>
      <c r="E75" s="27"/>
      <c r="F75" s="27"/>
      <c r="G75" s="27"/>
      <c r="H75" s="28"/>
    </row>
    <row r="76" spans="1:8" ht="15">
      <c r="A76" s="664" t="s">
        <v>46</v>
      </c>
      <c r="B76" s="665"/>
      <c r="C76" s="666"/>
      <c r="D76" s="571"/>
      <c r="E76" s="667" t="s">
        <v>127</v>
      </c>
      <c r="F76" s="668"/>
      <c r="G76" s="668"/>
      <c r="H76" s="669"/>
    </row>
    <row r="77" spans="1:8" ht="24" customHeight="1">
      <c r="A77" s="572"/>
      <c r="B77" s="670"/>
      <c r="C77" s="670"/>
      <c r="D77" s="573"/>
      <c r="E77" s="572"/>
      <c r="F77" s="670"/>
      <c r="G77" s="670"/>
      <c r="H77" s="573"/>
    </row>
    <row r="78" spans="1:8" ht="42.75" customHeight="1" thickBot="1">
      <c r="A78" s="574"/>
      <c r="B78" s="671"/>
      <c r="C78" s="671"/>
      <c r="D78" s="575"/>
      <c r="E78" s="574"/>
      <c r="F78" s="671"/>
      <c r="G78" s="671"/>
      <c r="H78" s="575"/>
    </row>
    <row r="79" spans="1:8" ht="15">
      <c r="A79" s="672" t="s">
        <v>48</v>
      </c>
      <c r="B79" s="673"/>
      <c r="C79" s="673"/>
      <c r="D79" s="674"/>
      <c r="E79" s="675" t="s">
        <v>48</v>
      </c>
      <c r="F79" s="676"/>
      <c r="G79" s="676"/>
      <c r="H79" s="677"/>
    </row>
    <row r="80" spans="1:8" ht="15">
      <c r="A80" s="678" t="s">
        <v>40</v>
      </c>
      <c r="B80" s="679"/>
      <c r="C80" s="680" t="s">
        <v>1</v>
      </c>
      <c r="D80" s="681"/>
      <c r="E80" s="83" t="s">
        <v>40</v>
      </c>
      <c r="F80" s="679" t="s">
        <v>1</v>
      </c>
      <c r="G80" s="679"/>
      <c r="H80" s="687"/>
    </row>
    <row r="81" spans="1:8" ht="24.75" customHeight="1">
      <c r="A81" s="678" t="s">
        <v>50</v>
      </c>
      <c r="B81" s="679"/>
      <c r="C81" s="682" t="s">
        <v>42</v>
      </c>
      <c r="D81" s="683"/>
      <c r="E81" s="83" t="s">
        <v>50</v>
      </c>
      <c r="F81" s="679" t="s">
        <v>42</v>
      </c>
      <c r="G81" s="679"/>
      <c r="H81" s="687"/>
    </row>
    <row r="82" spans="1:8" ht="15">
      <c r="A82" s="678" t="s">
        <v>52</v>
      </c>
      <c r="B82" s="679"/>
      <c r="C82" s="679" t="s">
        <v>44</v>
      </c>
      <c r="D82" s="687"/>
      <c r="E82" s="83" t="s">
        <v>52</v>
      </c>
      <c r="F82" s="679" t="s">
        <v>44</v>
      </c>
      <c r="G82" s="679"/>
      <c r="H82" s="687"/>
    </row>
    <row r="83" spans="1:8" ht="15.75" thickBot="1">
      <c r="A83" s="688" t="s">
        <v>53</v>
      </c>
      <c r="B83" s="689"/>
      <c r="C83" s="689" t="s">
        <v>2</v>
      </c>
      <c r="D83" s="690"/>
      <c r="E83" s="101" t="s">
        <v>53</v>
      </c>
      <c r="F83" s="691" t="s">
        <v>2</v>
      </c>
      <c r="G83" s="691"/>
      <c r="H83" s="692"/>
    </row>
    <row r="84" spans="1:8" ht="15.75" thickBot="1">
      <c r="A84" s="7"/>
      <c r="B84" s="8"/>
      <c r="C84" s="8"/>
      <c r="D84" s="8"/>
      <c r="E84" s="8"/>
      <c r="F84" s="8"/>
      <c r="G84" s="8"/>
      <c r="H84" s="9"/>
    </row>
    <row r="85" spans="1:8" ht="15.75" thickBot="1">
      <c r="A85" s="667" t="s">
        <v>47</v>
      </c>
      <c r="B85" s="668"/>
      <c r="C85" s="668"/>
      <c r="D85" s="668"/>
      <c r="E85" s="668"/>
      <c r="F85" s="668"/>
      <c r="G85" s="668"/>
      <c r="H85" s="669"/>
    </row>
    <row r="86" spans="1:8" ht="39" customHeight="1">
      <c r="A86" s="570"/>
      <c r="B86" s="666"/>
      <c r="C86" s="666"/>
      <c r="D86" s="666"/>
      <c r="E86" s="666"/>
      <c r="F86" s="666"/>
      <c r="G86" s="666"/>
      <c r="H86" s="571"/>
    </row>
    <row r="87" spans="1:8" ht="30.75" customHeight="1" thickBot="1">
      <c r="A87" s="574"/>
      <c r="B87" s="671"/>
      <c r="C87" s="671"/>
      <c r="D87" s="671"/>
      <c r="E87" s="671"/>
      <c r="F87" s="671"/>
      <c r="G87" s="671"/>
      <c r="H87" s="575"/>
    </row>
    <row r="88" spans="1:8" ht="15">
      <c r="A88" s="675" t="s">
        <v>48</v>
      </c>
      <c r="B88" s="676"/>
      <c r="C88" s="676"/>
      <c r="D88" s="676"/>
      <c r="E88" s="676"/>
      <c r="F88" s="676"/>
      <c r="G88" s="676"/>
      <c r="H88" s="677"/>
    </row>
    <row r="89" spans="1:8" ht="15">
      <c r="A89" s="700" t="s">
        <v>40</v>
      </c>
      <c r="B89" s="701"/>
      <c r="C89" s="684" t="s">
        <v>49</v>
      </c>
      <c r="D89" s="685"/>
      <c r="E89" s="685"/>
      <c r="F89" s="685"/>
      <c r="G89" s="685"/>
      <c r="H89" s="686"/>
    </row>
    <row r="90" spans="1:8" ht="15">
      <c r="A90" s="693" t="s">
        <v>50</v>
      </c>
      <c r="B90" s="694"/>
      <c r="C90" s="684" t="s">
        <v>51</v>
      </c>
      <c r="D90" s="685"/>
      <c r="E90" s="685"/>
      <c r="F90" s="685"/>
      <c r="G90" s="685"/>
      <c r="H90" s="686"/>
    </row>
    <row r="91" spans="1:8" ht="15">
      <c r="A91" s="693" t="s">
        <v>52</v>
      </c>
      <c r="B91" s="694"/>
      <c r="C91" s="684" t="s">
        <v>44</v>
      </c>
      <c r="D91" s="685"/>
      <c r="E91" s="685"/>
      <c r="F91" s="685"/>
      <c r="G91" s="685"/>
      <c r="H91" s="686"/>
    </row>
    <row r="92" spans="1:8" ht="15.75" thickBot="1">
      <c r="A92" s="695" t="s">
        <v>53</v>
      </c>
      <c r="B92" s="696"/>
      <c r="C92" s="697" t="s">
        <v>2</v>
      </c>
      <c r="D92" s="698"/>
      <c r="E92" s="698"/>
      <c r="F92" s="698"/>
      <c r="G92" s="698"/>
      <c r="H92" s="699"/>
    </row>
  </sheetData>
  <sheetProtection/>
  <mergeCells count="102">
    <mergeCell ref="A1:B3"/>
    <mergeCell ref="C1:G1"/>
    <mergeCell ref="C2:G2"/>
    <mergeCell ref="C3:G3"/>
    <mergeCell ref="A5:C5"/>
    <mergeCell ref="D5:F5"/>
    <mergeCell ref="A6:H6"/>
    <mergeCell ref="A7:C7"/>
    <mergeCell ref="D7:H7"/>
    <mergeCell ref="A9:H9"/>
    <mergeCell ref="A10:H10"/>
    <mergeCell ref="B12:H12"/>
    <mergeCell ref="B13:D13"/>
    <mergeCell ref="B14:D14"/>
    <mergeCell ref="B15:D15"/>
    <mergeCell ref="A17:H17"/>
    <mergeCell ref="A19:H19"/>
    <mergeCell ref="A21:C21"/>
    <mergeCell ref="D21:F21"/>
    <mergeCell ref="G21:H21"/>
    <mergeCell ref="B33:H33"/>
    <mergeCell ref="A22:C22"/>
    <mergeCell ref="D22:F22"/>
    <mergeCell ref="G22:H22"/>
    <mergeCell ref="A24:H24"/>
    <mergeCell ref="A25:H25"/>
    <mergeCell ref="A27:E27"/>
    <mergeCell ref="B34:H34"/>
    <mergeCell ref="B35:H35"/>
    <mergeCell ref="B36:H36"/>
    <mergeCell ref="B37:H37"/>
    <mergeCell ref="B38:H38"/>
    <mergeCell ref="A28:H28"/>
    <mergeCell ref="B29:H29"/>
    <mergeCell ref="B30:H30"/>
    <mergeCell ref="B31:H31"/>
    <mergeCell ref="B32:H32"/>
    <mergeCell ref="A47:F47"/>
    <mergeCell ref="G47:H47"/>
    <mergeCell ref="B39:H39"/>
    <mergeCell ref="B40:H40"/>
    <mergeCell ref="B41:H41"/>
    <mergeCell ref="A42:H42"/>
    <mergeCell ref="A43:E43"/>
    <mergeCell ref="B54:H54"/>
    <mergeCell ref="A56:H56"/>
    <mergeCell ref="B57:H57"/>
    <mergeCell ref="G48:H48"/>
    <mergeCell ref="A49:F49"/>
    <mergeCell ref="G49:H49"/>
    <mergeCell ref="A51:H51"/>
    <mergeCell ref="B52:H52"/>
    <mergeCell ref="B53:H53"/>
    <mergeCell ref="B58:H58"/>
    <mergeCell ref="B59:H59"/>
    <mergeCell ref="A61:H61"/>
    <mergeCell ref="A62:H62"/>
    <mergeCell ref="A64:H64"/>
    <mergeCell ref="A65:H65"/>
    <mergeCell ref="A67:H67"/>
    <mergeCell ref="A68:H68"/>
    <mergeCell ref="A70:H70"/>
    <mergeCell ref="A71:B71"/>
    <mergeCell ref="C71:H71"/>
    <mergeCell ref="A72:B72"/>
    <mergeCell ref="C72:H72"/>
    <mergeCell ref="A73:B73"/>
    <mergeCell ref="C73:H73"/>
    <mergeCell ref="A74:B74"/>
    <mergeCell ref="C74:H74"/>
    <mergeCell ref="A76:B76"/>
    <mergeCell ref="C76:D76"/>
    <mergeCell ref="E76:H76"/>
    <mergeCell ref="A77:D78"/>
    <mergeCell ref="E77:H78"/>
    <mergeCell ref="A79:D79"/>
    <mergeCell ref="E79:H79"/>
    <mergeCell ref="A80:B80"/>
    <mergeCell ref="C80:D80"/>
    <mergeCell ref="F80:H80"/>
    <mergeCell ref="A81:B81"/>
    <mergeCell ref="C81:D81"/>
    <mergeCell ref="F81:H81"/>
    <mergeCell ref="A82:B82"/>
    <mergeCell ref="C82:D82"/>
    <mergeCell ref="F82:H82"/>
    <mergeCell ref="A83:B83"/>
    <mergeCell ref="C83:D83"/>
    <mergeCell ref="F83:H83"/>
    <mergeCell ref="A85:H85"/>
    <mergeCell ref="A86:H87"/>
    <mergeCell ref="A88:H88"/>
    <mergeCell ref="A92:B92"/>
    <mergeCell ref="C92:H92"/>
    <mergeCell ref="B45:D45"/>
    <mergeCell ref="B46:D46"/>
    <mergeCell ref="A89:B89"/>
    <mergeCell ref="C89:H89"/>
    <mergeCell ref="A90:B90"/>
    <mergeCell ref="C90:H90"/>
    <mergeCell ref="A91:B91"/>
    <mergeCell ref="C91:H91"/>
  </mergeCells>
  <printOptions/>
  <pageMargins left="0.7" right="0.7" top="0.75" bottom="0.75" header="0.3" footer="0.3"/>
  <pageSetup fitToHeight="0" fitToWidth="1"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1:K104"/>
  <sheetViews>
    <sheetView zoomScalePageLayoutView="0" workbookViewId="0" topLeftCell="A7">
      <selection activeCell="G13" sqref="G13"/>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32.25" customHeight="1" thickBot="1">
      <c r="A3" s="574"/>
      <c r="B3" s="575"/>
      <c r="C3" s="605" t="s">
        <v>10</v>
      </c>
      <c r="D3" s="606"/>
      <c r="E3" s="606"/>
      <c r="F3" s="606"/>
      <c r="G3" s="607"/>
      <c r="H3" s="65" t="s">
        <v>70</v>
      </c>
    </row>
    <row r="4" ht="12.75" customHeight="1" thickBot="1"/>
    <row r="5" spans="1:8" ht="16.5" thickBot="1">
      <c r="A5" s="582" t="s">
        <v>11</v>
      </c>
      <c r="B5" s="583"/>
      <c r="C5" s="583"/>
      <c r="D5" s="584">
        <v>41817</v>
      </c>
      <c r="E5" s="584"/>
      <c r="F5" s="584"/>
      <c r="G5" s="10" t="s">
        <v>12</v>
      </c>
      <c r="H5" s="11">
        <v>11</v>
      </c>
    </row>
    <row r="6" spans="1:8" ht="11.25" customHeight="1">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5.25" customHeight="1">
      <c r="A10" s="592" t="s">
        <v>185</v>
      </c>
      <c r="B10" s="593"/>
      <c r="C10" s="593"/>
      <c r="D10" s="593"/>
      <c r="E10" s="593"/>
      <c r="F10" s="593"/>
      <c r="G10" s="593"/>
      <c r="H10" s="594"/>
    </row>
    <row r="11" spans="1:8" ht="6" customHeight="1">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6.75" customHeight="1">
      <c r="A16" s="7"/>
      <c r="B16" s="12"/>
      <c r="C16" s="8"/>
      <c r="D16" s="8"/>
      <c r="E16" s="8"/>
      <c r="F16" s="8"/>
      <c r="G16" s="8"/>
      <c r="H16" s="9"/>
    </row>
    <row r="17" spans="1:8" ht="26.25" customHeight="1">
      <c r="A17" s="610" t="s">
        <v>72</v>
      </c>
      <c r="B17" s="611"/>
      <c r="C17" s="611"/>
      <c r="D17" s="611"/>
      <c r="E17" s="611"/>
      <c r="F17" s="611"/>
      <c r="G17" s="611"/>
      <c r="H17" s="612"/>
    </row>
    <row r="18" spans="1:8" ht="9.75" customHeight="1">
      <c r="A18" s="7"/>
      <c r="B18" s="15"/>
      <c r="C18" s="8"/>
      <c r="D18" s="8"/>
      <c r="E18" s="8"/>
      <c r="F18" s="8"/>
      <c r="G18" s="8"/>
      <c r="H18" s="9"/>
    </row>
    <row r="19" spans="1:8" ht="15">
      <c r="A19" s="601" t="s">
        <v>73</v>
      </c>
      <c r="B19" s="595"/>
      <c r="C19" s="595"/>
      <c r="D19" s="595"/>
      <c r="E19" s="595"/>
      <c r="F19" s="595"/>
      <c r="G19" s="595"/>
      <c r="H19" s="596"/>
    </row>
    <row r="20" spans="1:8" ht="13.5" customHeight="1" thickBot="1">
      <c r="A20" s="7"/>
      <c r="B20" s="16"/>
      <c r="C20" s="16"/>
      <c r="D20" s="16"/>
      <c r="E20" s="16"/>
      <c r="F20" s="16"/>
      <c r="G20" s="16"/>
      <c r="H20" s="17"/>
    </row>
    <row r="21" spans="1:8" ht="31.5" customHeight="1" thickBot="1">
      <c r="A21" s="602" t="s">
        <v>74</v>
      </c>
      <c r="B21" s="603"/>
      <c r="C21" s="604"/>
      <c r="D21" s="602" t="s">
        <v>75</v>
      </c>
      <c r="E21" s="603"/>
      <c r="F21" s="604"/>
      <c r="G21" s="602" t="s">
        <v>25</v>
      </c>
      <c r="H21" s="604"/>
    </row>
    <row r="22" spans="1:8" ht="27.75" customHeight="1" thickBot="1">
      <c r="A22" s="605">
        <v>210504</v>
      </c>
      <c r="B22" s="606"/>
      <c r="C22" s="607"/>
      <c r="D22" s="579" t="s">
        <v>186</v>
      </c>
      <c r="E22" s="580"/>
      <c r="F22" s="581"/>
      <c r="G22" s="608">
        <f>G53</f>
        <v>3062400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35.25" customHeight="1">
      <c r="A28" s="613" t="s">
        <v>131</v>
      </c>
      <c r="B28" s="614"/>
      <c r="C28" s="614"/>
      <c r="D28" s="614"/>
      <c r="E28" s="614"/>
      <c r="F28" s="614"/>
      <c r="G28" s="614"/>
      <c r="H28" s="615"/>
    </row>
    <row r="29" spans="1:8" ht="33" customHeight="1">
      <c r="A29" s="68" t="s">
        <v>81</v>
      </c>
      <c r="B29" s="616" t="s">
        <v>187</v>
      </c>
      <c r="C29" s="617"/>
      <c r="D29" s="617"/>
      <c r="E29" s="617"/>
      <c r="F29" s="617"/>
      <c r="G29" s="617"/>
      <c r="H29" s="618"/>
    </row>
    <row r="30" spans="1:8" ht="15">
      <c r="A30" s="68"/>
      <c r="B30" s="619"/>
      <c r="C30" s="619"/>
      <c r="D30" s="619"/>
      <c r="E30" s="619"/>
      <c r="F30" s="619"/>
      <c r="G30" s="619"/>
      <c r="H30" s="620"/>
    </row>
    <row r="31" spans="1:8" ht="15">
      <c r="A31" s="68" t="s">
        <v>82</v>
      </c>
      <c r="B31" s="597" t="s">
        <v>83</v>
      </c>
      <c r="C31" s="597"/>
      <c r="D31" s="597"/>
      <c r="E31" s="597"/>
      <c r="F31" s="597"/>
      <c r="G31" s="597"/>
      <c r="H31" s="621"/>
    </row>
    <row r="32" spans="1:8" ht="15">
      <c r="A32" s="68"/>
      <c r="B32" s="617" t="s">
        <v>84</v>
      </c>
      <c r="C32" s="617"/>
      <c r="D32" s="617"/>
      <c r="E32" s="617"/>
      <c r="F32" s="617"/>
      <c r="G32" s="617"/>
      <c r="H32" s="618"/>
    </row>
    <row r="33" spans="1:8" ht="15">
      <c r="A33" s="68"/>
      <c r="B33" s="622" t="s">
        <v>188</v>
      </c>
      <c r="C33" s="622"/>
      <c r="D33" s="622"/>
      <c r="E33" s="622"/>
      <c r="F33" s="622"/>
      <c r="G33" s="622"/>
      <c r="H33" s="623"/>
    </row>
    <row r="34" spans="1:8" ht="8.25" customHeight="1">
      <c r="A34" s="68"/>
      <c r="B34" s="619"/>
      <c r="C34" s="619"/>
      <c r="D34" s="619"/>
      <c r="E34" s="619"/>
      <c r="F34" s="619"/>
      <c r="G34" s="619"/>
      <c r="H34" s="620"/>
    </row>
    <row r="35" spans="1:8" ht="15">
      <c r="A35" s="68" t="s">
        <v>85</v>
      </c>
      <c r="B35" s="597" t="s">
        <v>86</v>
      </c>
      <c r="C35" s="597"/>
      <c r="D35" s="597"/>
      <c r="E35" s="597"/>
      <c r="F35" s="597"/>
      <c r="G35" s="597"/>
      <c r="H35" s="621"/>
    </row>
    <row r="36" spans="1:8" ht="81.75" customHeight="1">
      <c r="A36" s="68"/>
      <c r="B36" s="624" t="s">
        <v>189</v>
      </c>
      <c r="C36" s="624"/>
      <c r="D36" s="624"/>
      <c r="E36" s="624"/>
      <c r="F36" s="624"/>
      <c r="G36" s="624"/>
      <c r="H36" s="625"/>
    </row>
    <row r="37" spans="1:8" ht="15">
      <c r="A37" s="68"/>
      <c r="B37" s="69"/>
      <c r="C37" s="69"/>
      <c r="D37" s="69"/>
      <c r="E37" s="69"/>
      <c r="F37" s="69"/>
      <c r="G37" s="69"/>
      <c r="H37" s="70"/>
    </row>
    <row r="38" spans="1:8" ht="15">
      <c r="A38" s="68" t="s">
        <v>88</v>
      </c>
      <c r="B38" s="597" t="s">
        <v>89</v>
      </c>
      <c r="C38" s="597"/>
      <c r="D38" s="597"/>
      <c r="E38" s="597"/>
      <c r="F38" s="597"/>
      <c r="G38" s="597"/>
      <c r="H38" s="621"/>
    </row>
    <row r="39" spans="1:8" ht="84" customHeight="1">
      <c r="A39" s="68"/>
      <c r="B39" s="624" t="s">
        <v>90</v>
      </c>
      <c r="C39" s="624"/>
      <c r="D39" s="624"/>
      <c r="E39" s="624"/>
      <c r="F39" s="624"/>
      <c r="G39" s="624"/>
      <c r="H39" s="625"/>
    </row>
    <row r="40" spans="1:8" ht="6" customHeight="1">
      <c r="A40" s="68"/>
      <c r="B40" s="619"/>
      <c r="C40" s="619"/>
      <c r="D40" s="619"/>
      <c r="E40" s="619"/>
      <c r="F40" s="619"/>
      <c r="G40" s="619"/>
      <c r="H40" s="620"/>
    </row>
    <row r="41" spans="1:8" ht="15">
      <c r="A41" s="68" t="s">
        <v>91</v>
      </c>
      <c r="B41" s="597" t="s">
        <v>92</v>
      </c>
      <c r="C41" s="597"/>
      <c r="D41" s="597"/>
      <c r="E41" s="597"/>
      <c r="F41" s="597"/>
      <c r="G41" s="597"/>
      <c r="H41" s="621"/>
    </row>
    <row r="42" spans="1:8" ht="45.75" customHeight="1">
      <c r="A42" s="71"/>
      <c r="B42" s="624" t="s">
        <v>190</v>
      </c>
      <c r="C42" s="624"/>
      <c r="D42" s="624"/>
      <c r="E42" s="624"/>
      <c r="F42" s="624"/>
      <c r="G42" s="624"/>
      <c r="H42" s="625"/>
    </row>
    <row r="43" spans="1:8" ht="5.25" customHeight="1">
      <c r="A43" s="626"/>
      <c r="B43" s="627"/>
      <c r="C43" s="627"/>
      <c r="D43" s="627"/>
      <c r="E43" s="627"/>
      <c r="F43" s="627"/>
      <c r="G43" s="627"/>
      <c r="H43" s="628"/>
    </row>
    <row r="44" spans="1:8" ht="18" customHeight="1">
      <c r="A44" s="589" t="s">
        <v>93</v>
      </c>
      <c r="B44" s="590"/>
      <c r="C44" s="590"/>
      <c r="D44" s="590"/>
      <c r="E44" s="590"/>
      <c r="F44" s="8"/>
      <c r="G44" s="8"/>
      <c r="H44" s="9"/>
    </row>
    <row r="45" spans="1:8" ht="9.75" customHeight="1" thickBot="1">
      <c r="A45" s="24"/>
      <c r="B45" s="45"/>
      <c r="C45" s="45"/>
      <c r="D45" s="45"/>
      <c r="E45" s="45"/>
      <c r="F45" s="45"/>
      <c r="G45" s="45"/>
      <c r="H45" s="46"/>
    </row>
    <row r="46" spans="1:8" ht="45.75" customHeight="1" thickBot="1">
      <c r="A46" s="30" t="s">
        <v>0</v>
      </c>
      <c r="B46" s="629" t="s">
        <v>94</v>
      </c>
      <c r="C46" s="630"/>
      <c r="D46" s="631"/>
      <c r="E46" s="30" t="s">
        <v>32</v>
      </c>
      <c r="F46" s="30" t="s">
        <v>33</v>
      </c>
      <c r="G46" s="30" t="s">
        <v>34</v>
      </c>
      <c r="H46" s="30" t="s">
        <v>35</v>
      </c>
    </row>
    <row r="47" spans="1:8" ht="73.5" customHeight="1">
      <c r="A47" s="143">
        <v>1</v>
      </c>
      <c r="B47" s="702" t="s">
        <v>191</v>
      </c>
      <c r="C47" s="703"/>
      <c r="D47" s="704"/>
      <c r="E47" s="144" t="s">
        <v>62</v>
      </c>
      <c r="F47" s="33">
        <v>1</v>
      </c>
      <c r="G47" s="104">
        <v>300000</v>
      </c>
      <c r="H47" s="58">
        <f>G47*F47</f>
        <v>300000</v>
      </c>
    </row>
    <row r="48" spans="1:8" ht="60.75" customHeight="1" thickBot="1">
      <c r="A48" s="145">
        <v>2</v>
      </c>
      <c r="B48" s="705" t="s">
        <v>192</v>
      </c>
      <c r="C48" s="706"/>
      <c r="D48" s="707"/>
      <c r="E48" s="146" t="s">
        <v>62</v>
      </c>
      <c r="F48" s="133">
        <v>4</v>
      </c>
      <c r="G48" s="134">
        <v>270000</v>
      </c>
      <c r="H48" s="126">
        <f>G48*F48</f>
        <v>1080000</v>
      </c>
    </row>
    <row r="49" spans="1:8" ht="60.75" customHeight="1" thickBot="1">
      <c r="A49" s="147">
        <v>3</v>
      </c>
      <c r="B49" s="708" t="s">
        <v>193</v>
      </c>
      <c r="C49" s="709"/>
      <c r="D49" s="710"/>
      <c r="E49" s="148" t="s">
        <v>62</v>
      </c>
      <c r="F49" s="149">
        <v>6</v>
      </c>
      <c r="G49" s="150">
        <v>210000</v>
      </c>
      <c r="H49" s="151">
        <f>G49*F49</f>
        <v>1260000</v>
      </c>
    </row>
    <row r="50" spans="1:8" ht="15.75" thickBot="1">
      <c r="A50" s="638" t="s">
        <v>95</v>
      </c>
      <c r="B50" s="639"/>
      <c r="C50" s="639"/>
      <c r="D50" s="639"/>
      <c r="E50" s="639"/>
      <c r="F50" s="639"/>
      <c r="G50" s="640"/>
      <c r="H50" s="80">
        <f>SUM(H47:H49)</f>
        <v>2640000</v>
      </c>
    </row>
    <row r="51" spans="1:11" ht="15.75" thickBot="1">
      <c r="A51" s="645" t="s">
        <v>36</v>
      </c>
      <c r="B51" s="646"/>
      <c r="C51" s="646"/>
      <c r="D51" s="646"/>
      <c r="E51" s="646"/>
      <c r="F51" s="647"/>
      <c r="G51" s="648">
        <f>H50</f>
        <v>2640000</v>
      </c>
      <c r="H51" s="649"/>
      <c r="I51" s="86"/>
      <c r="J51" s="86"/>
      <c r="K51" s="86"/>
    </row>
    <row r="52" spans="1:8" ht="15.75" thickBot="1">
      <c r="A52" s="87" t="s">
        <v>96</v>
      </c>
      <c r="B52" s="88"/>
      <c r="C52" s="88"/>
      <c r="D52" s="89" t="s">
        <v>97</v>
      </c>
      <c r="E52" s="88"/>
      <c r="F52" s="139">
        <v>0.16</v>
      </c>
      <c r="G52" s="648">
        <f>G51*F52</f>
        <v>422400</v>
      </c>
      <c r="H52" s="649"/>
    </row>
    <row r="53" spans="1:8" ht="15.75" thickBot="1">
      <c r="A53" s="645" t="s">
        <v>38</v>
      </c>
      <c r="B53" s="646"/>
      <c r="C53" s="646"/>
      <c r="D53" s="646"/>
      <c r="E53" s="646"/>
      <c r="F53" s="647"/>
      <c r="G53" s="650">
        <f>SUM(G51:H52)</f>
        <v>3062400</v>
      </c>
      <c r="H53" s="649"/>
    </row>
    <row r="54" spans="1:8" ht="11.25" customHeight="1" thickBot="1">
      <c r="A54" s="140"/>
      <c r="B54" s="27"/>
      <c r="C54" s="57"/>
      <c r="D54" s="57"/>
      <c r="E54" s="141"/>
      <c r="F54" s="141"/>
      <c r="G54" s="141"/>
      <c r="H54" s="142"/>
    </row>
    <row r="55" spans="1:8" ht="15.75" thickBot="1">
      <c r="A55" s="651" t="s">
        <v>99</v>
      </c>
      <c r="B55" s="652"/>
      <c r="C55" s="652"/>
      <c r="D55" s="652"/>
      <c r="E55" s="652"/>
      <c r="F55" s="652"/>
      <c r="G55" s="652"/>
      <c r="H55" s="653"/>
    </row>
    <row r="56" spans="1:8" ht="27.75" customHeight="1">
      <c r="A56" s="93" t="s">
        <v>81</v>
      </c>
      <c r="B56" s="711" t="s">
        <v>100</v>
      </c>
      <c r="C56" s="712"/>
      <c r="D56" s="712"/>
      <c r="E56" s="712"/>
      <c r="F56" s="712"/>
      <c r="G56" s="712"/>
      <c r="H56" s="713"/>
    </row>
    <row r="57" spans="1:8" ht="15">
      <c r="A57" s="94" t="s">
        <v>82</v>
      </c>
      <c r="B57" s="714" t="s">
        <v>101</v>
      </c>
      <c r="C57" s="715"/>
      <c r="D57" s="715"/>
      <c r="E57" s="715"/>
      <c r="F57" s="715"/>
      <c r="G57" s="715"/>
      <c r="H57" s="716"/>
    </row>
    <row r="58" spans="1:8" ht="30.75" customHeight="1">
      <c r="A58" s="94" t="s">
        <v>85</v>
      </c>
      <c r="B58" s="714" t="s">
        <v>194</v>
      </c>
      <c r="C58" s="715"/>
      <c r="D58" s="715"/>
      <c r="E58" s="715"/>
      <c r="F58" s="715"/>
      <c r="G58" s="715"/>
      <c r="H58" s="716"/>
    </row>
    <row r="59" spans="1:8" ht="45" customHeight="1">
      <c r="A59" s="94" t="s">
        <v>88</v>
      </c>
      <c r="B59" s="714" t="s">
        <v>102</v>
      </c>
      <c r="C59" s="715"/>
      <c r="D59" s="715"/>
      <c r="E59" s="715"/>
      <c r="F59" s="715"/>
      <c r="G59" s="715"/>
      <c r="H59" s="716"/>
    </row>
    <row r="60" spans="1:8" ht="27.75" customHeight="1">
      <c r="A60" s="94" t="s">
        <v>91</v>
      </c>
      <c r="B60" s="714" t="s">
        <v>103</v>
      </c>
      <c r="C60" s="715"/>
      <c r="D60" s="715"/>
      <c r="E60" s="715"/>
      <c r="F60" s="715"/>
      <c r="G60" s="715"/>
      <c r="H60" s="716"/>
    </row>
    <row r="61" spans="1:8" ht="30" customHeight="1">
      <c r="A61" s="94" t="s">
        <v>104</v>
      </c>
      <c r="B61" s="714" t="s">
        <v>105</v>
      </c>
      <c r="C61" s="715"/>
      <c r="D61" s="715"/>
      <c r="E61" s="715"/>
      <c r="F61" s="715"/>
      <c r="G61" s="715"/>
      <c r="H61" s="716"/>
    </row>
    <row r="62" spans="1:8" ht="15">
      <c r="A62" s="94" t="s">
        <v>106</v>
      </c>
      <c r="B62" s="714" t="s">
        <v>107</v>
      </c>
      <c r="C62" s="715"/>
      <c r="D62" s="715"/>
      <c r="E62" s="715"/>
      <c r="F62" s="715"/>
      <c r="G62" s="715"/>
      <c r="H62" s="716"/>
    </row>
    <row r="63" spans="1:8" ht="15">
      <c r="A63" s="94" t="s">
        <v>108</v>
      </c>
      <c r="B63" s="714" t="s">
        <v>109</v>
      </c>
      <c r="C63" s="715"/>
      <c r="D63" s="715"/>
      <c r="E63" s="715"/>
      <c r="F63" s="715"/>
      <c r="G63" s="715"/>
      <c r="H63" s="716"/>
    </row>
    <row r="64" spans="1:8" ht="15">
      <c r="A64" s="94" t="s">
        <v>110</v>
      </c>
      <c r="B64" s="714" t="s">
        <v>111</v>
      </c>
      <c r="C64" s="715"/>
      <c r="D64" s="715"/>
      <c r="E64" s="715"/>
      <c r="F64" s="715"/>
      <c r="G64" s="715"/>
      <c r="H64" s="716"/>
    </row>
    <row r="65" spans="1:8" ht="28.5" customHeight="1">
      <c r="A65" s="94" t="s">
        <v>112</v>
      </c>
      <c r="B65" s="714" t="s">
        <v>113</v>
      </c>
      <c r="C65" s="715"/>
      <c r="D65" s="715"/>
      <c r="E65" s="715"/>
      <c r="F65" s="715"/>
      <c r="G65" s="715"/>
      <c r="H65" s="716"/>
    </row>
    <row r="66" spans="1:8" ht="28.5" customHeight="1" thickBot="1">
      <c r="A66" s="94" t="s">
        <v>114</v>
      </c>
      <c r="B66" s="714" t="s">
        <v>115</v>
      </c>
      <c r="C66" s="715"/>
      <c r="D66" s="715"/>
      <c r="E66" s="715"/>
      <c r="F66" s="715"/>
      <c r="G66" s="715"/>
      <c r="H66" s="716"/>
    </row>
    <row r="67" spans="1:8" ht="15">
      <c r="A67" s="18"/>
      <c r="B67" s="95"/>
      <c r="C67" s="20"/>
      <c r="D67" s="20"/>
      <c r="E67" s="20"/>
      <c r="F67" s="20"/>
      <c r="G67" s="20"/>
      <c r="H67" s="21"/>
    </row>
    <row r="68" spans="1:8" ht="15.75" customHeight="1">
      <c r="A68" s="589" t="s">
        <v>116</v>
      </c>
      <c r="B68" s="590"/>
      <c r="C68" s="590"/>
      <c r="D68" s="590"/>
      <c r="E68" s="590"/>
      <c r="F68" s="590"/>
      <c r="G68" s="590"/>
      <c r="H68" s="591"/>
    </row>
    <row r="69" spans="1:8" ht="15">
      <c r="A69" s="81" t="s">
        <v>81</v>
      </c>
      <c r="B69" s="617" t="s">
        <v>117</v>
      </c>
      <c r="C69" s="617"/>
      <c r="D69" s="617"/>
      <c r="E69" s="617"/>
      <c r="F69" s="617"/>
      <c r="G69" s="617"/>
      <c r="H69" s="618"/>
    </row>
    <row r="70" spans="1:8" ht="15.75" customHeight="1">
      <c r="A70" s="83" t="s">
        <v>82</v>
      </c>
      <c r="B70" s="622" t="s">
        <v>118</v>
      </c>
      <c r="C70" s="622"/>
      <c r="D70" s="622"/>
      <c r="E70" s="622"/>
      <c r="F70" s="622"/>
      <c r="G70" s="622"/>
      <c r="H70" s="623"/>
    </row>
    <row r="71" spans="1:8" ht="15.75" customHeight="1">
      <c r="A71" s="83" t="s">
        <v>85</v>
      </c>
      <c r="B71" s="622" t="s">
        <v>119</v>
      </c>
      <c r="C71" s="622"/>
      <c r="D71" s="622"/>
      <c r="E71" s="622"/>
      <c r="F71" s="622"/>
      <c r="G71" s="622"/>
      <c r="H71" s="623"/>
    </row>
    <row r="72" spans="1:8" ht="15" customHeight="1">
      <c r="A72" s="96"/>
      <c r="B72" s="97"/>
      <c r="C72" s="98"/>
      <c r="D72" s="98"/>
      <c r="E72" s="98"/>
      <c r="F72" s="98"/>
      <c r="G72" s="98"/>
      <c r="H72" s="99"/>
    </row>
    <row r="73" spans="1:8" ht="15" customHeight="1">
      <c r="A73" s="660" t="s">
        <v>120</v>
      </c>
      <c r="B73" s="597"/>
      <c r="C73" s="597"/>
      <c r="D73" s="597"/>
      <c r="E73" s="597"/>
      <c r="F73" s="597"/>
      <c r="G73" s="597"/>
      <c r="H73" s="621"/>
    </row>
    <row r="74" spans="1:8" ht="15">
      <c r="A74" s="661" t="s">
        <v>137</v>
      </c>
      <c r="B74" s="617"/>
      <c r="C74" s="617"/>
      <c r="D74" s="617"/>
      <c r="E74" s="617"/>
      <c r="F74" s="617"/>
      <c r="G74" s="617"/>
      <c r="H74" s="618"/>
    </row>
    <row r="75" spans="1:8" ht="15.75" customHeight="1">
      <c r="A75" s="96"/>
      <c r="B75" s="97"/>
      <c r="C75" s="98"/>
      <c r="D75" s="98"/>
      <c r="E75" s="98"/>
      <c r="F75" s="98"/>
      <c r="G75" s="98"/>
      <c r="H75" s="99"/>
    </row>
    <row r="76" spans="1:8" ht="15" customHeight="1">
      <c r="A76" s="660" t="s">
        <v>121</v>
      </c>
      <c r="B76" s="597"/>
      <c r="C76" s="597"/>
      <c r="D76" s="597"/>
      <c r="E76" s="597"/>
      <c r="F76" s="597"/>
      <c r="G76" s="597"/>
      <c r="H76" s="621"/>
    </row>
    <row r="77" spans="1:8" ht="15">
      <c r="A77" s="661" t="s">
        <v>183</v>
      </c>
      <c r="B77" s="617"/>
      <c r="C77" s="617"/>
      <c r="D77" s="617"/>
      <c r="E77" s="617"/>
      <c r="F77" s="617"/>
      <c r="G77" s="617"/>
      <c r="H77" s="618"/>
    </row>
    <row r="78" spans="1:8" ht="15">
      <c r="A78" s="100"/>
      <c r="B78" s="69"/>
      <c r="C78" s="69"/>
      <c r="D78" s="69"/>
      <c r="E78" s="69"/>
      <c r="F78" s="69"/>
      <c r="G78" s="69"/>
      <c r="H78" s="70"/>
    </row>
    <row r="79" spans="1:8" ht="31.5" customHeight="1">
      <c r="A79" s="660" t="s">
        <v>122</v>
      </c>
      <c r="B79" s="597"/>
      <c r="C79" s="597"/>
      <c r="D79" s="597"/>
      <c r="E79" s="597"/>
      <c r="F79" s="597"/>
      <c r="G79" s="597"/>
      <c r="H79" s="621"/>
    </row>
    <row r="80" spans="1:8" ht="57.75" customHeight="1">
      <c r="A80" s="662" t="s">
        <v>123</v>
      </c>
      <c r="B80" s="624"/>
      <c r="C80" s="624"/>
      <c r="D80" s="624"/>
      <c r="E80" s="624"/>
      <c r="F80" s="624"/>
      <c r="G80" s="624"/>
      <c r="H80" s="625"/>
    </row>
    <row r="81" spans="1:8" ht="15">
      <c r="A81" s="96"/>
      <c r="B81" s="97"/>
      <c r="C81" s="98"/>
      <c r="D81" s="98"/>
      <c r="E81" s="98"/>
      <c r="F81" s="98"/>
      <c r="G81" s="98"/>
      <c r="H81" s="99"/>
    </row>
    <row r="82" spans="1:8" ht="15">
      <c r="A82" s="660" t="s">
        <v>124</v>
      </c>
      <c r="B82" s="597"/>
      <c r="C82" s="597"/>
      <c r="D82" s="597"/>
      <c r="E82" s="597"/>
      <c r="F82" s="597"/>
      <c r="G82" s="597"/>
      <c r="H82" s="621"/>
    </row>
    <row r="83" spans="1:8" ht="15">
      <c r="A83" s="660" t="s">
        <v>40</v>
      </c>
      <c r="B83" s="597"/>
      <c r="C83" s="595" t="s">
        <v>184</v>
      </c>
      <c r="D83" s="595"/>
      <c r="E83" s="595"/>
      <c r="F83" s="595"/>
      <c r="G83" s="595"/>
      <c r="H83" s="596"/>
    </row>
    <row r="84" spans="1:8" ht="15">
      <c r="A84" s="660" t="s">
        <v>41</v>
      </c>
      <c r="B84" s="597"/>
      <c r="C84" s="595" t="s">
        <v>125</v>
      </c>
      <c r="D84" s="595"/>
      <c r="E84" s="595"/>
      <c r="F84" s="595"/>
      <c r="G84" s="595"/>
      <c r="H84" s="596"/>
    </row>
    <row r="85" spans="1:8" ht="15">
      <c r="A85" s="660" t="s">
        <v>43</v>
      </c>
      <c r="B85" s="597"/>
      <c r="C85" s="595" t="s">
        <v>126</v>
      </c>
      <c r="D85" s="595"/>
      <c r="E85" s="595"/>
      <c r="F85" s="595"/>
      <c r="G85" s="595"/>
      <c r="H85" s="596"/>
    </row>
    <row r="86" spans="1:8" ht="15">
      <c r="A86" s="663" t="s">
        <v>45</v>
      </c>
      <c r="B86" s="616"/>
      <c r="C86" s="617" t="s">
        <v>2</v>
      </c>
      <c r="D86" s="617"/>
      <c r="E86" s="617"/>
      <c r="F86" s="617"/>
      <c r="G86" s="617"/>
      <c r="H86" s="618"/>
    </row>
    <row r="87" spans="1:8" ht="15.75" thickBot="1">
      <c r="A87" s="7"/>
      <c r="B87" s="8"/>
      <c r="C87" s="8"/>
      <c r="D87" s="8"/>
      <c r="E87" s="8"/>
      <c r="F87" s="8"/>
      <c r="G87" s="8"/>
      <c r="H87" s="9"/>
    </row>
    <row r="88" spans="1:8" ht="15">
      <c r="A88" s="664" t="s">
        <v>46</v>
      </c>
      <c r="B88" s="665"/>
      <c r="C88" s="666"/>
      <c r="D88" s="571"/>
      <c r="E88" s="667" t="s">
        <v>127</v>
      </c>
      <c r="F88" s="668"/>
      <c r="G88" s="668"/>
      <c r="H88" s="669"/>
    </row>
    <row r="89" spans="1:8" ht="24" customHeight="1">
      <c r="A89" s="572"/>
      <c r="B89" s="670"/>
      <c r="C89" s="670"/>
      <c r="D89" s="573"/>
      <c r="E89" s="572"/>
      <c r="F89" s="670"/>
      <c r="G89" s="670"/>
      <c r="H89" s="573"/>
    </row>
    <row r="90" spans="1:8" ht="24" customHeight="1" thickBot="1">
      <c r="A90" s="574"/>
      <c r="B90" s="671"/>
      <c r="C90" s="671"/>
      <c r="D90" s="575"/>
      <c r="E90" s="574"/>
      <c r="F90" s="671"/>
      <c r="G90" s="671"/>
      <c r="H90" s="575"/>
    </row>
    <row r="91" spans="1:8" ht="15">
      <c r="A91" s="672" t="s">
        <v>48</v>
      </c>
      <c r="B91" s="673"/>
      <c r="C91" s="673"/>
      <c r="D91" s="674"/>
      <c r="E91" s="675" t="s">
        <v>48</v>
      </c>
      <c r="F91" s="676"/>
      <c r="G91" s="676"/>
      <c r="H91" s="677"/>
    </row>
    <row r="92" spans="1:8" ht="15">
      <c r="A92" s="678" t="s">
        <v>40</v>
      </c>
      <c r="B92" s="679"/>
      <c r="C92" s="680" t="s">
        <v>1</v>
      </c>
      <c r="D92" s="681"/>
      <c r="E92" s="83" t="s">
        <v>40</v>
      </c>
      <c r="F92" s="682" t="s">
        <v>128</v>
      </c>
      <c r="G92" s="682"/>
      <c r="H92" s="683"/>
    </row>
    <row r="93" spans="1:8" ht="24.75" customHeight="1">
      <c r="A93" s="678" t="s">
        <v>50</v>
      </c>
      <c r="B93" s="679"/>
      <c r="C93" s="682" t="s">
        <v>42</v>
      </c>
      <c r="D93" s="683"/>
      <c r="E93" s="83" t="s">
        <v>50</v>
      </c>
      <c r="F93" s="682" t="s">
        <v>129</v>
      </c>
      <c r="G93" s="682"/>
      <c r="H93" s="683"/>
    </row>
    <row r="94" spans="1:8" ht="15">
      <c r="A94" s="678" t="s">
        <v>52</v>
      </c>
      <c r="B94" s="679"/>
      <c r="C94" s="679" t="s">
        <v>44</v>
      </c>
      <c r="D94" s="687"/>
      <c r="E94" s="83" t="s">
        <v>52</v>
      </c>
      <c r="F94" s="682" t="s">
        <v>130</v>
      </c>
      <c r="G94" s="682"/>
      <c r="H94" s="683"/>
    </row>
    <row r="95" spans="1:8" ht="15.75" thickBot="1">
      <c r="A95" s="688" t="s">
        <v>53</v>
      </c>
      <c r="B95" s="689"/>
      <c r="C95" s="689" t="s">
        <v>2</v>
      </c>
      <c r="D95" s="690"/>
      <c r="E95" s="101" t="s">
        <v>53</v>
      </c>
      <c r="F95" s="691" t="s">
        <v>2</v>
      </c>
      <c r="G95" s="691"/>
      <c r="H95" s="692"/>
    </row>
    <row r="96" spans="1:8" ht="15.75" thickBot="1">
      <c r="A96" s="7"/>
      <c r="B96" s="8"/>
      <c r="C96" s="8"/>
      <c r="D96" s="8"/>
      <c r="E96" s="8"/>
      <c r="F96" s="8"/>
      <c r="G96" s="8"/>
      <c r="H96" s="9"/>
    </row>
    <row r="97" spans="1:8" ht="15.75" thickBot="1">
      <c r="A97" s="667" t="s">
        <v>47</v>
      </c>
      <c r="B97" s="668"/>
      <c r="C97" s="668"/>
      <c r="D97" s="668"/>
      <c r="E97" s="668"/>
      <c r="F97" s="668"/>
      <c r="G97" s="668"/>
      <c r="H97" s="669"/>
    </row>
    <row r="98" spans="1:8" ht="15">
      <c r="A98" s="570"/>
      <c r="B98" s="666"/>
      <c r="C98" s="666"/>
      <c r="D98" s="666"/>
      <c r="E98" s="666"/>
      <c r="F98" s="666"/>
      <c r="G98" s="666"/>
      <c r="H98" s="571"/>
    </row>
    <row r="99" spans="1:8" ht="30.75" customHeight="1" thickBot="1">
      <c r="A99" s="574"/>
      <c r="B99" s="671"/>
      <c r="C99" s="671"/>
      <c r="D99" s="671"/>
      <c r="E99" s="671"/>
      <c r="F99" s="671"/>
      <c r="G99" s="671"/>
      <c r="H99" s="575"/>
    </row>
    <row r="100" spans="1:8" ht="15">
      <c r="A100" s="675" t="s">
        <v>48</v>
      </c>
      <c r="B100" s="676"/>
      <c r="C100" s="676"/>
      <c r="D100" s="676"/>
      <c r="E100" s="676"/>
      <c r="F100" s="676"/>
      <c r="G100" s="676"/>
      <c r="H100" s="677"/>
    </row>
    <row r="101" spans="1:8" ht="15">
      <c r="A101" s="700" t="s">
        <v>40</v>
      </c>
      <c r="B101" s="701"/>
      <c r="C101" s="684" t="s">
        <v>49</v>
      </c>
      <c r="D101" s="685"/>
      <c r="E101" s="685"/>
      <c r="F101" s="685"/>
      <c r="G101" s="685"/>
      <c r="H101" s="686"/>
    </row>
    <row r="102" spans="1:8" ht="15">
      <c r="A102" s="693" t="s">
        <v>50</v>
      </c>
      <c r="B102" s="694"/>
      <c r="C102" s="684" t="s">
        <v>51</v>
      </c>
      <c r="D102" s="685"/>
      <c r="E102" s="685"/>
      <c r="F102" s="685"/>
      <c r="G102" s="685"/>
      <c r="H102" s="686"/>
    </row>
    <row r="103" spans="1:8" ht="15">
      <c r="A103" s="693" t="s">
        <v>52</v>
      </c>
      <c r="B103" s="694"/>
      <c r="C103" s="684" t="s">
        <v>44</v>
      </c>
      <c r="D103" s="685"/>
      <c r="E103" s="685"/>
      <c r="F103" s="685"/>
      <c r="G103" s="685"/>
      <c r="H103" s="686"/>
    </row>
    <row r="104" spans="1:8" ht="15.75" thickBot="1">
      <c r="A104" s="695" t="s">
        <v>53</v>
      </c>
      <c r="B104" s="696"/>
      <c r="C104" s="697" t="s">
        <v>2</v>
      </c>
      <c r="D104" s="698"/>
      <c r="E104" s="698"/>
      <c r="F104" s="698"/>
      <c r="G104" s="698"/>
      <c r="H104" s="699"/>
    </row>
  </sheetData>
  <sheetProtection/>
  <mergeCells count="112">
    <mergeCell ref="A103:B103"/>
    <mergeCell ref="C103:H103"/>
    <mergeCell ref="A104:B104"/>
    <mergeCell ref="C104:H104"/>
    <mergeCell ref="A97:H97"/>
    <mergeCell ref="A98:H99"/>
    <mergeCell ref="A100:H100"/>
    <mergeCell ref="A101:B101"/>
    <mergeCell ref="C101:H101"/>
    <mergeCell ref="A102:B102"/>
    <mergeCell ref="C102:H102"/>
    <mergeCell ref="A94:B94"/>
    <mergeCell ref="C94:D94"/>
    <mergeCell ref="F94:H94"/>
    <mergeCell ref="A95:B95"/>
    <mergeCell ref="C95:D95"/>
    <mergeCell ref="F95:H95"/>
    <mergeCell ref="A91:D91"/>
    <mergeCell ref="E91:H91"/>
    <mergeCell ref="A92:B92"/>
    <mergeCell ref="C92:D92"/>
    <mergeCell ref="F92:H92"/>
    <mergeCell ref="A93:B93"/>
    <mergeCell ref="C93:D93"/>
    <mergeCell ref="F93:H93"/>
    <mergeCell ref="A86:B86"/>
    <mergeCell ref="C86:H86"/>
    <mergeCell ref="A88:B88"/>
    <mergeCell ref="C88:D88"/>
    <mergeCell ref="E88:H88"/>
    <mergeCell ref="A89:D90"/>
    <mergeCell ref="E89:H90"/>
    <mergeCell ref="A82:H82"/>
    <mergeCell ref="A83:B83"/>
    <mergeCell ref="C83:H83"/>
    <mergeCell ref="A84:B84"/>
    <mergeCell ref="C84:H84"/>
    <mergeCell ref="A85:B85"/>
    <mergeCell ref="C85:H85"/>
    <mergeCell ref="A73:H73"/>
    <mergeCell ref="A74:H74"/>
    <mergeCell ref="A76:H76"/>
    <mergeCell ref="A77:H77"/>
    <mergeCell ref="A79:H79"/>
    <mergeCell ref="A80:H80"/>
    <mergeCell ref="B65:H65"/>
    <mergeCell ref="B66:H66"/>
    <mergeCell ref="A68:H68"/>
    <mergeCell ref="B69:H69"/>
    <mergeCell ref="B70:H70"/>
    <mergeCell ref="B71:H71"/>
    <mergeCell ref="B59:H59"/>
    <mergeCell ref="B60:H60"/>
    <mergeCell ref="B61:H61"/>
    <mergeCell ref="B62:H62"/>
    <mergeCell ref="B63:H63"/>
    <mergeCell ref="B64:H64"/>
    <mergeCell ref="A53:F53"/>
    <mergeCell ref="G53:H53"/>
    <mergeCell ref="A55:H55"/>
    <mergeCell ref="B56:H56"/>
    <mergeCell ref="B57:H57"/>
    <mergeCell ref="B58:H58"/>
    <mergeCell ref="B48:D48"/>
    <mergeCell ref="B49:D49"/>
    <mergeCell ref="A50:G50"/>
    <mergeCell ref="A51:F51"/>
    <mergeCell ref="G51:H51"/>
    <mergeCell ref="G52:H52"/>
    <mergeCell ref="B41:H41"/>
    <mergeCell ref="B42:H42"/>
    <mergeCell ref="A43:H43"/>
    <mergeCell ref="A44:E44"/>
    <mergeCell ref="B46:D46"/>
    <mergeCell ref="B47:D47"/>
    <mergeCell ref="B34:H34"/>
    <mergeCell ref="B35:H35"/>
    <mergeCell ref="B36:H36"/>
    <mergeCell ref="B38:H38"/>
    <mergeCell ref="B39:H39"/>
    <mergeCell ref="B40:H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H153"/>
  <sheetViews>
    <sheetView zoomScalePageLayoutView="0" workbookViewId="0" topLeftCell="A1">
      <selection activeCell="A1" sqref="A1:IV16384"/>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19.5" thickBot="1">
      <c r="A2" s="572"/>
      <c r="B2" s="573"/>
      <c r="C2" s="576" t="s">
        <v>8</v>
      </c>
      <c r="D2" s="577"/>
      <c r="E2" s="577"/>
      <c r="F2" s="577"/>
      <c r="G2" s="578"/>
      <c r="H2" s="64" t="s">
        <v>69</v>
      </c>
    </row>
    <row r="3" spans="1:8" ht="39" customHeight="1" thickBot="1">
      <c r="A3" s="574"/>
      <c r="B3" s="575"/>
      <c r="C3" s="605" t="s">
        <v>10</v>
      </c>
      <c r="D3" s="606"/>
      <c r="E3" s="606"/>
      <c r="F3" s="606"/>
      <c r="G3" s="607"/>
      <c r="H3" s="65" t="s">
        <v>70</v>
      </c>
    </row>
    <row r="4" ht="15.75" thickBot="1"/>
    <row r="5" spans="1:8" ht="16.5" thickBot="1">
      <c r="A5" s="582" t="s">
        <v>11</v>
      </c>
      <c r="B5" s="583"/>
      <c r="C5" s="583"/>
      <c r="D5" s="584">
        <v>41848</v>
      </c>
      <c r="E5" s="584"/>
      <c r="F5" s="584"/>
      <c r="G5" s="10" t="s">
        <v>12</v>
      </c>
      <c r="H5" s="11">
        <v>12</v>
      </c>
    </row>
    <row r="6" spans="1:8" ht="15.75">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0" customHeight="1">
      <c r="A10" s="592" t="s">
        <v>366</v>
      </c>
      <c r="B10" s="593"/>
      <c r="C10" s="593"/>
      <c r="D10" s="593"/>
      <c r="E10" s="593"/>
      <c r="F10" s="593"/>
      <c r="G10" s="593"/>
      <c r="H10" s="594"/>
    </row>
    <row r="11" spans="1:8" ht="15">
      <c r="A11" s="7"/>
      <c r="B11" s="8"/>
      <c r="C11" s="8"/>
      <c r="D11" s="8"/>
      <c r="E11" s="8"/>
      <c r="F11" s="8"/>
      <c r="G11" s="8"/>
      <c r="H11" s="9"/>
    </row>
    <row r="12" spans="1:8" ht="15">
      <c r="A12" s="7"/>
      <c r="B12" s="595" t="s">
        <v>16</v>
      </c>
      <c r="C12" s="595"/>
      <c r="D12" s="595"/>
      <c r="E12" s="595"/>
      <c r="F12" s="595"/>
      <c r="G12" s="595"/>
      <c r="H12" s="596"/>
    </row>
    <row r="13" spans="1:8" ht="18.75">
      <c r="A13" s="7"/>
      <c r="B13" s="597" t="s">
        <v>17</v>
      </c>
      <c r="C13" s="597"/>
      <c r="D13" s="597"/>
      <c r="E13" s="13" t="s">
        <v>19</v>
      </c>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4" customHeight="1">
      <c r="A17" s="610" t="s">
        <v>72</v>
      </c>
      <c r="B17" s="611"/>
      <c r="C17" s="611"/>
      <c r="D17" s="611"/>
      <c r="E17" s="611"/>
      <c r="F17" s="611"/>
      <c r="G17" s="611"/>
      <c r="H17" s="612"/>
    </row>
    <row r="18" spans="1:8" ht="15">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16.5" thickBot="1">
      <c r="A21" s="717" t="s">
        <v>74</v>
      </c>
      <c r="B21" s="718"/>
      <c r="C21" s="719"/>
      <c r="D21" s="717" t="s">
        <v>75</v>
      </c>
      <c r="E21" s="718"/>
      <c r="F21" s="719"/>
      <c r="G21" s="717" t="s">
        <v>25</v>
      </c>
      <c r="H21" s="719"/>
    </row>
    <row r="22" spans="1:8" ht="32.25" customHeight="1" thickBot="1">
      <c r="A22" s="605">
        <v>210501</v>
      </c>
      <c r="B22" s="606"/>
      <c r="C22" s="607"/>
      <c r="D22" s="579" t="s">
        <v>367</v>
      </c>
      <c r="E22" s="580"/>
      <c r="F22" s="581"/>
      <c r="G22" s="608">
        <f>G101</f>
        <v>22794000</v>
      </c>
      <c r="H22" s="609"/>
    </row>
    <row r="23" spans="1:8" ht="15.75" thickBot="1">
      <c r="A23" s="18"/>
      <c r="B23" s="19"/>
      <c r="C23" s="20"/>
      <c r="D23" s="20"/>
      <c r="E23" s="20"/>
      <c r="F23" s="20"/>
      <c r="G23" s="20"/>
      <c r="H23" s="21"/>
    </row>
    <row r="24" spans="1:8" ht="16.5" thickBot="1">
      <c r="A24" s="717" t="s">
        <v>74</v>
      </c>
      <c r="B24" s="718"/>
      <c r="C24" s="719"/>
      <c r="D24" s="717" t="s">
        <v>75</v>
      </c>
      <c r="E24" s="718"/>
      <c r="F24" s="719"/>
      <c r="G24" s="717" t="s">
        <v>25</v>
      </c>
      <c r="H24" s="719"/>
    </row>
    <row r="25" spans="1:8" ht="30" customHeight="1" thickBot="1">
      <c r="A25" s="605">
        <v>210504</v>
      </c>
      <c r="B25" s="606"/>
      <c r="C25" s="607"/>
      <c r="D25" s="579" t="s">
        <v>369</v>
      </c>
      <c r="E25" s="580"/>
      <c r="F25" s="581"/>
      <c r="G25" s="608">
        <f>G87</f>
        <v>37203810</v>
      </c>
      <c r="H25" s="609"/>
    </row>
    <row r="26" spans="1:8" ht="19.5" thickBot="1">
      <c r="A26" s="720" t="s">
        <v>370</v>
      </c>
      <c r="B26" s="721"/>
      <c r="C26" s="721"/>
      <c r="D26" s="722"/>
      <c r="E26" s="210"/>
      <c r="F26" s="210"/>
      <c r="G26" s="723">
        <f>G22+G25</f>
        <v>59997810</v>
      </c>
      <c r="H26" s="722"/>
    </row>
    <row r="27" spans="1:8" ht="15">
      <c r="A27" s="7"/>
      <c r="B27" s="43"/>
      <c r="C27" s="8"/>
      <c r="D27" s="8"/>
      <c r="E27" s="8"/>
      <c r="F27" s="8"/>
      <c r="G27" s="8"/>
      <c r="H27" s="9"/>
    </row>
    <row r="28" spans="1:8" ht="15">
      <c r="A28" s="610" t="s">
        <v>77</v>
      </c>
      <c r="B28" s="611"/>
      <c r="C28" s="611"/>
      <c r="D28" s="611"/>
      <c r="E28" s="611"/>
      <c r="F28" s="611"/>
      <c r="G28" s="611"/>
      <c r="H28" s="612"/>
    </row>
    <row r="29" spans="1:8" ht="15">
      <c r="A29" s="610" t="s">
        <v>78</v>
      </c>
      <c r="B29" s="611"/>
      <c r="C29" s="611"/>
      <c r="D29" s="611"/>
      <c r="E29" s="611"/>
      <c r="F29" s="611"/>
      <c r="G29" s="611"/>
      <c r="H29" s="612"/>
    </row>
    <row r="30" spans="1:8" ht="15">
      <c r="A30" s="7"/>
      <c r="B30" s="22"/>
      <c r="C30" s="8"/>
      <c r="D30" s="8"/>
      <c r="E30" s="8"/>
      <c r="F30" s="8"/>
      <c r="G30" s="8"/>
      <c r="H30" s="9"/>
    </row>
    <row r="31" spans="1:8" ht="15.75">
      <c r="A31" s="589" t="s">
        <v>79</v>
      </c>
      <c r="B31" s="590"/>
      <c r="C31" s="590"/>
      <c r="D31" s="590"/>
      <c r="E31" s="590"/>
      <c r="F31" s="8"/>
      <c r="G31" s="8"/>
      <c r="H31" s="9"/>
    </row>
    <row r="32" spans="1:8" ht="37.5" customHeight="1">
      <c r="A32" s="613" t="s">
        <v>131</v>
      </c>
      <c r="B32" s="614"/>
      <c r="C32" s="614"/>
      <c r="D32" s="614"/>
      <c r="E32" s="614"/>
      <c r="F32" s="614"/>
      <c r="G32" s="614"/>
      <c r="H32" s="615"/>
    </row>
    <row r="33" spans="1:8" ht="35.25" customHeight="1">
      <c r="A33" s="68" t="s">
        <v>81</v>
      </c>
      <c r="B33" s="616" t="s">
        <v>368</v>
      </c>
      <c r="C33" s="617"/>
      <c r="D33" s="617"/>
      <c r="E33" s="617"/>
      <c r="F33" s="617"/>
      <c r="G33" s="617"/>
      <c r="H33" s="618"/>
    </row>
    <row r="34" spans="1:8" ht="15">
      <c r="A34" s="68"/>
      <c r="B34" s="619"/>
      <c r="C34" s="619"/>
      <c r="D34" s="619"/>
      <c r="E34" s="619"/>
      <c r="F34" s="619"/>
      <c r="G34" s="619"/>
      <c r="H34" s="620"/>
    </row>
    <row r="35" spans="1:8" ht="15">
      <c r="A35" s="68" t="s">
        <v>82</v>
      </c>
      <c r="B35" s="597" t="s">
        <v>83</v>
      </c>
      <c r="C35" s="597"/>
      <c r="D35" s="597"/>
      <c r="E35" s="597"/>
      <c r="F35" s="597"/>
      <c r="G35" s="597"/>
      <c r="H35" s="621"/>
    </row>
    <row r="36" spans="1:8" ht="15">
      <c r="A36" s="68"/>
      <c r="B36" s="617" t="s">
        <v>195</v>
      </c>
      <c r="C36" s="617"/>
      <c r="D36" s="617"/>
      <c r="E36" s="617"/>
      <c r="F36" s="617"/>
      <c r="G36" s="617"/>
      <c r="H36" s="618"/>
    </row>
    <row r="37" spans="1:8" ht="29.25" customHeight="1">
      <c r="A37" s="68"/>
      <c r="B37" s="622" t="s">
        <v>196</v>
      </c>
      <c r="C37" s="622"/>
      <c r="D37" s="622"/>
      <c r="E37" s="622"/>
      <c r="F37" s="622"/>
      <c r="G37" s="622"/>
      <c r="H37" s="623"/>
    </row>
    <row r="38" spans="1:8" ht="15">
      <c r="A38" s="68"/>
      <c r="B38" s="619"/>
      <c r="C38" s="619"/>
      <c r="D38" s="619"/>
      <c r="E38" s="619"/>
      <c r="F38" s="619"/>
      <c r="G38" s="619"/>
      <c r="H38" s="620"/>
    </row>
    <row r="39" spans="1:8" ht="15">
      <c r="A39" s="68" t="s">
        <v>85</v>
      </c>
      <c r="B39" s="597" t="s">
        <v>86</v>
      </c>
      <c r="C39" s="597"/>
      <c r="D39" s="597"/>
      <c r="E39" s="597"/>
      <c r="F39" s="597"/>
      <c r="G39" s="597"/>
      <c r="H39" s="621"/>
    </row>
    <row r="40" spans="1:8" ht="78.75" customHeight="1">
      <c r="A40" s="68"/>
      <c r="B40" s="624" t="s">
        <v>197</v>
      </c>
      <c r="C40" s="624"/>
      <c r="D40" s="624"/>
      <c r="E40" s="624"/>
      <c r="F40" s="624"/>
      <c r="G40" s="624"/>
      <c r="H40" s="625"/>
    </row>
    <row r="41" spans="1:8" ht="15">
      <c r="A41" s="68"/>
      <c r="B41" s="208"/>
      <c r="C41" s="208"/>
      <c r="D41" s="208"/>
      <c r="E41" s="208"/>
      <c r="F41" s="208"/>
      <c r="G41" s="208"/>
      <c r="H41" s="209"/>
    </row>
    <row r="42" spans="1:8" ht="15">
      <c r="A42" s="68" t="s">
        <v>88</v>
      </c>
      <c r="B42" s="597" t="s">
        <v>89</v>
      </c>
      <c r="C42" s="597"/>
      <c r="D42" s="597"/>
      <c r="E42" s="597"/>
      <c r="F42" s="597"/>
      <c r="G42" s="597"/>
      <c r="H42" s="621"/>
    </row>
    <row r="43" spans="1:8" ht="91.5" customHeight="1">
      <c r="A43" s="68"/>
      <c r="B43" s="624" t="s">
        <v>198</v>
      </c>
      <c r="C43" s="624"/>
      <c r="D43" s="624"/>
      <c r="E43" s="624"/>
      <c r="F43" s="624"/>
      <c r="G43" s="624"/>
      <c r="H43" s="625"/>
    </row>
    <row r="44" spans="1:8" ht="15">
      <c r="A44" s="68"/>
      <c r="B44" s="619"/>
      <c r="C44" s="619"/>
      <c r="D44" s="619"/>
      <c r="E44" s="619"/>
      <c r="F44" s="619"/>
      <c r="G44" s="619"/>
      <c r="H44" s="620"/>
    </row>
    <row r="45" spans="1:8" ht="15">
      <c r="A45" s="68" t="s">
        <v>91</v>
      </c>
      <c r="B45" s="597" t="s">
        <v>92</v>
      </c>
      <c r="C45" s="597"/>
      <c r="D45" s="597"/>
      <c r="E45" s="597"/>
      <c r="F45" s="597"/>
      <c r="G45" s="597"/>
      <c r="H45" s="621"/>
    </row>
    <row r="46" spans="1:8" ht="40.5" customHeight="1">
      <c r="A46" s="71"/>
      <c r="B46" s="624" t="s">
        <v>199</v>
      </c>
      <c r="C46" s="624"/>
      <c r="D46" s="624"/>
      <c r="E46" s="624"/>
      <c r="F46" s="624"/>
      <c r="G46" s="624"/>
      <c r="H46" s="625"/>
    </row>
    <row r="47" spans="1:8" ht="15">
      <c r="A47" s="626"/>
      <c r="B47" s="627"/>
      <c r="C47" s="627"/>
      <c r="D47" s="627"/>
      <c r="E47" s="627"/>
      <c r="F47" s="627"/>
      <c r="G47" s="627"/>
      <c r="H47" s="628"/>
    </row>
    <row r="48" spans="1:8" ht="15.75">
      <c r="A48" s="589" t="s">
        <v>93</v>
      </c>
      <c r="B48" s="590"/>
      <c r="C48" s="590"/>
      <c r="D48" s="590"/>
      <c r="E48" s="590"/>
      <c r="F48" s="8"/>
      <c r="G48" s="8"/>
      <c r="H48" s="9"/>
    </row>
    <row r="49" spans="1:8" ht="15.75" thickBot="1">
      <c r="A49" s="24"/>
      <c r="B49" s="200"/>
      <c r="C49" s="200"/>
      <c r="D49" s="200"/>
      <c r="E49" s="200"/>
      <c r="F49" s="200"/>
      <c r="G49" s="200"/>
      <c r="H49" s="201"/>
    </row>
    <row r="50" spans="1:8" ht="30.75" thickBot="1">
      <c r="A50" s="30" t="s">
        <v>0</v>
      </c>
      <c r="B50" s="629" t="s">
        <v>94</v>
      </c>
      <c r="C50" s="630"/>
      <c r="D50" s="631"/>
      <c r="E50" s="30" t="s">
        <v>32</v>
      </c>
      <c r="F50" s="30" t="s">
        <v>33</v>
      </c>
      <c r="G50" s="30" t="s">
        <v>34</v>
      </c>
      <c r="H50" s="30" t="s">
        <v>35</v>
      </c>
    </row>
    <row r="51" spans="1:8" ht="15.75" thickBot="1">
      <c r="A51" s="638" t="s">
        <v>200</v>
      </c>
      <c r="B51" s="639"/>
      <c r="C51" s="639"/>
      <c r="D51" s="639"/>
      <c r="E51" s="639"/>
      <c r="F51" s="152"/>
      <c r="G51" s="152"/>
      <c r="H51" s="211">
        <f>SUM(H52:H61)</f>
        <v>8851050</v>
      </c>
    </row>
    <row r="52" spans="1:8" ht="15">
      <c r="A52" s="143">
        <v>1</v>
      </c>
      <c r="B52" s="702" t="s">
        <v>201</v>
      </c>
      <c r="C52" s="703"/>
      <c r="D52" s="704"/>
      <c r="E52" s="144" t="s">
        <v>62</v>
      </c>
      <c r="F52" s="33">
        <v>21</v>
      </c>
      <c r="G52" s="104">
        <v>6850</v>
      </c>
      <c r="H52" s="155">
        <f>G52*F52</f>
        <v>143850</v>
      </c>
    </row>
    <row r="53" spans="1:8" ht="15">
      <c r="A53" s="83">
        <v>2</v>
      </c>
      <c r="B53" s="724" t="s">
        <v>202</v>
      </c>
      <c r="C53" s="641"/>
      <c r="D53" s="725"/>
      <c r="E53" s="109" t="s">
        <v>62</v>
      </c>
      <c r="F53" s="105">
        <v>21</v>
      </c>
      <c r="G53" s="106">
        <v>24000</v>
      </c>
      <c r="H53" s="158">
        <f aca="true" t="shared" si="0" ref="H53:H61">G53*F53</f>
        <v>504000</v>
      </c>
    </row>
    <row r="54" spans="1:8" ht="15">
      <c r="A54" s="83">
        <v>3</v>
      </c>
      <c r="B54" s="724" t="s">
        <v>203</v>
      </c>
      <c r="C54" s="641"/>
      <c r="D54" s="725"/>
      <c r="E54" s="109" t="s">
        <v>62</v>
      </c>
      <c r="F54" s="105">
        <v>21</v>
      </c>
      <c r="G54" s="106">
        <v>33100</v>
      </c>
      <c r="H54" s="158">
        <f t="shared" si="0"/>
        <v>695100</v>
      </c>
    </row>
    <row r="55" spans="1:8" ht="15">
      <c r="A55" s="83">
        <v>4</v>
      </c>
      <c r="B55" s="724" t="s">
        <v>204</v>
      </c>
      <c r="C55" s="641"/>
      <c r="D55" s="725"/>
      <c r="E55" s="109" t="s">
        <v>62</v>
      </c>
      <c r="F55" s="105">
        <v>21</v>
      </c>
      <c r="G55" s="106">
        <v>41600</v>
      </c>
      <c r="H55" s="158">
        <f t="shared" si="0"/>
        <v>873600</v>
      </c>
    </row>
    <row r="56" spans="1:8" ht="15">
      <c r="A56" s="83">
        <v>5</v>
      </c>
      <c r="B56" s="724" t="s">
        <v>205</v>
      </c>
      <c r="C56" s="641"/>
      <c r="D56" s="725"/>
      <c r="E56" s="109" t="s">
        <v>62</v>
      </c>
      <c r="F56" s="105">
        <v>15</v>
      </c>
      <c r="G56" s="106">
        <v>61000</v>
      </c>
      <c r="H56" s="158">
        <f t="shared" si="0"/>
        <v>915000</v>
      </c>
    </row>
    <row r="57" spans="1:8" ht="15">
      <c r="A57" s="83">
        <v>6</v>
      </c>
      <c r="B57" s="724" t="s">
        <v>206</v>
      </c>
      <c r="C57" s="641"/>
      <c r="D57" s="725"/>
      <c r="E57" s="109" t="s">
        <v>62</v>
      </c>
      <c r="F57" s="105">
        <v>1</v>
      </c>
      <c r="G57" s="106">
        <v>2490000</v>
      </c>
      <c r="H57" s="158">
        <f t="shared" si="0"/>
        <v>2490000</v>
      </c>
    </row>
    <row r="58" spans="1:8" ht="15">
      <c r="A58" s="83">
        <v>7</v>
      </c>
      <c r="B58" s="724" t="s">
        <v>207</v>
      </c>
      <c r="C58" s="641"/>
      <c r="D58" s="725"/>
      <c r="E58" s="109" t="s">
        <v>62</v>
      </c>
      <c r="F58" s="105">
        <v>4</v>
      </c>
      <c r="G58" s="106">
        <v>68000</v>
      </c>
      <c r="H58" s="158">
        <f t="shared" si="0"/>
        <v>272000</v>
      </c>
    </row>
    <row r="59" spans="1:8" ht="15">
      <c r="A59" s="83">
        <v>8</v>
      </c>
      <c r="B59" s="724" t="s">
        <v>208</v>
      </c>
      <c r="C59" s="641"/>
      <c r="D59" s="725"/>
      <c r="E59" s="109" t="s">
        <v>62</v>
      </c>
      <c r="F59" s="105">
        <v>1</v>
      </c>
      <c r="G59" s="106">
        <v>1550000</v>
      </c>
      <c r="H59" s="158">
        <f t="shared" si="0"/>
        <v>1550000</v>
      </c>
    </row>
    <row r="60" spans="1:8" ht="15">
      <c r="A60" s="83">
        <v>9</v>
      </c>
      <c r="B60" s="724" t="s">
        <v>209</v>
      </c>
      <c r="C60" s="641"/>
      <c r="D60" s="725"/>
      <c r="E60" s="109" t="s">
        <v>62</v>
      </c>
      <c r="F60" s="105">
        <v>21</v>
      </c>
      <c r="G60" s="106">
        <v>17500</v>
      </c>
      <c r="H60" s="158">
        <f t="shared" si="0"/>
        <v>367500</v>
      </c>
    </row>
    <row r="61" spans="1:8" ht="15.75" thickBot="1">
      <c r="A61" s="83">
        <v>10</v>
      </c>
      <c r="B61" s="724" t="s">
        <v>210</v>
      </c>
      <c r="C61" s="641"/>
      <c r="D61" s="725"/>
      <c r="E61" s="109" t="s">
        <v>62</v>
      </c>
      <c r="F61" s="105">
        <v>400</v>
      </c>
      <c r="G61" s="106">
        <v>2600</v>
      </c>
      <c r="H61" s="158">
        <f t="shared" si="0"/>
        <v>1040000</v>
      </c>
    </row>
    <row r="62" spans="1:8" ht="15.75" thickBot="1">
      <c r="A62" s="638" t="s">
        <v>211</v>
      </c>
      <c r="B62" s="639"/>
      <c r="C62" s="639"/>
      <c r="D62" s="639"/>
      <c r="E62" s="639"/>
      <c r="F62" s="152"/>
      <c r="G62" s="152"/>
      <c r="H62" s="211">
        <f>SUM(H63:H72)</f>
        <v>7236200</v>
      </c>
    </row>
    <row r="63" spans="1:8" ht="15">
      <c r="A63" s="83">
        <v>11</v>
      </c>
      <c r="B63" s="724" t="s">
        <v>212</v>
      </c>
      <c r="C63" s="641"/>
      <c r="D63" s="725"/>
      <c r="E63" s="109" t="s">
        <v>62</v>
      </c>
      <c r="F63" s="105">
        <v>1</v>
      </c>
      <c r="G63" s="106">
        <v>555000</v>
      </c>
      <c r="H63" s="158">
        <f aca="true" t="shared" si="1" ref="H63:H72">G63*F63</f>
        <v>555000</v>
      </c>
    </row>
    <row r="64" spans="1:8" ht="15">
      <c r="A64" s="83">
        <v>12</v>
      </c>
      <c r="B64" s="724" t="s">
        <v>213</v>
      </c>
      <c r="C64" s="641"/>
      <c r="D64" s="725"/>
      <c r="E64" s="109" t="s">
        <v>62</v>
      </c>
      <c r="F64" s="105">
        <v>1</v>
      </c>
      <c r="G64" s="106">
        <v>555000</v>
      </c>
      <c r="H64" s="158">
        <f t="shared" si="1"/>
        <v>555000</v>
      </c>
    </row>
    <row r="65" spans="1:8" ht="15">
      <c r="A65" s="83">
        <v>13</v>
      </c>
      <c r="B65" s="724" t="s">
        <v>214</v>
      </c>
      <c r="C65" s="641"/>
      <c r="D65" s="725"/>
      <c r="E65" s="109" t="s">
        <v>62</v>
      </c>
      <c r="F65" s="105">
        <v>12</v>
      </c>
      <c r="G65" s="106">
        <v>17200</v>
      </c>
      <c r="H65" s="158">
        <f t="shared" si="1"/>
        <v>206400</v>
      </c>
    </row>
    <row r="66" spans="1:8" ht="15">
      <c r="A66" s="83">
        <v>14</v>
      </c>
      <c r="B66" s="724" t="s">
        <v>215</v>
      </c>
      <c r="C66" s="641"/>
      <c r="D66" s="725"/>
      <c r="E66" s="109" t="s">
        <v>216</v>
      </c>
      <c r="F66" s="105">
        <v>100</v>
      </c>
      <c r="G66" s="106">
        <v>11200</v>
      </c>
      <c r="H66" s="158">
        <f t="shared" si="1"/>
        <v>1120000</v>
      </c>
    </row>
    <row r="67" spans="1:8" ht="15">
      <c r="A67" s="83">
        <v>15</v>
      </c>
      <c r="B67" s="724" t="s">
        <v>217</v>
      </c>
      <c r="C67" s="641"/>
      <c r="D67" s="725"/>
      <c r="E67" s="109" t="s">
        <v>216</v>
      </c>
      <c r="F67" s="105">
        <v>250</v>
      </c>
      <c r="G67" s="106">
        <v>6500</v>
      </c>
      <c r="H67" s="158">
        <f t="shared" si="1"/>
        <v>1625000</v>
      </c>
    </row>
    <row r="68" spans="1:8" ht="15">
      <c r="A68" s="83">
        <v>16</v>
      </c>
      <c r="B68" s="724" t="s">
        <v>218</v>
      </c>
      <c r="C68" s="641"/>
      <c r="D68" s="725"/>
      <c r="E68" s="109" t="s">
        <v>216</v>
      </c>
      <c r="F68" s="105">
        <v>250</v>
      </c>
      <c r="G68" s="106">
        <v>6500</v>
      </c>
      <c r="H68" s="158">
        <f t="shared" si="1"/>
        <v>1625000</v>
      </c>
    </row>
    <row r="69" spans="1:8" ht="15">
      <c r="A69" s="83">
        <v>17</v>
      </c>
      <c r="B69" s="724" t="s">
        <v>219</v>
      </c>
      <c r="C69" s="641"/>
      <c r="D69" s="725"/>
      <c r="E69" s="109" t="s">
        <v>62</v>
      </c>
      <c r="F69" s="105">
        <v>21</v>
      </c>
      <c r="G69" s="106">
        <v>15200</v>
      </c>
      <c r="H69" s="158">
        <f t="shared" si="1"/>
        <v>319200</v>
      </c>
    </row>
    <row r="70" spans="1:8" ht="15">
      <c r="A70" s="83">
        <v>18</v>
      </c>
      <c r="B70" s="724" t="s">
        <v>220</v>
      </c>
      <c r="C70" s="641"/>
      <c r="D70" s="725"/>
      <c r="E70" s="109" t="s">
        <v>62</v>
      </c>
      <c r="F70" s="105">
        <v>21</v>
      </c>
      <c r="G70" s="106">
        <v>25000</v>
      </c>
      <c r="H70" s="158">
        <f t="shared" si="1"/>
        <v>525000</v>
      </c>
    </row>
    <row r="71" spans="1:8" ht="15">
      <c r="A71" s="83">
        <v>19</v>
      </c>
      <c r="B71" s="724" t="s">
        <v>221</v>
      </c>
      <c r="C71" s="641"/>
      <c r="D71" s="725"/>
      <c r="E71" s="109" t="s">
        <v>62</v>
      </c>
      <c r="F71" s="105">
        <v>42</v>
      </c>
      <c r="G71" s="106">
        <v>11200</v>
      </c>
      <c r="H71" s="158">
        <f t="shared" si="1"/>
        <v>470400</v>
      </c>
    </row>
    <row r="72" spans="1:8" ht="15.75" thickBot="1">
      <c r="A72" s="83">
        <v>20</v>
      </c>
      <c r="B72" s="724" t="s">
        <v>222</v>
      </c>
      <c r="C72" s="641"/>
      <c r="D72" s="725"/>
      <c r="E72" s="109" t="s">
        <v>62</v>
      </c>
      <c r="F72" s="105">
        <v>21</v>
      </c>
      <c r="G72" s="106">
        <v>11200</v>
      </c>
      <c r="H72" s="158">
        <f t="shared" si="1"/>
        <v>235200</v>
      </c>
    </row>
    <row r="73" spans="1:8" ht="15.75" thickBot="1">
      <c r="A73" s="638" t="s">
        <v>223</v>
      </c>
      <c r="B73" s="639"/>
      <c r="C73" s="639"/>
      <c r="D73" s="639"/>
      <c r="E73" s="639"/>
      <c r="F73" s="152"/>
      <c r="G73" s="152"/>
      <c r="H73" s="211">
        <f>SUM(H74:H75)</f>
        <v>6770000</v>
      </c>
    </row>
    <row r="74" spans="1:8" ht="15">
      <c r="A74" s="83">
        <v>21</v>
      </c>
      <c r="B74" s="724" t="s">
        <v>224</v>
      </c>
      <c r="C74" s="641"/>
      <c r="D74" s="725"/>
      <c r="E74" s="109" t="s">
        <v>62</v>
      </c>
      <c r="F74" s="105">
        <v>1</v>
      </c>
      <c r="G74" s="106">
        <v>6200000</v>
      </c>
      <c r="H74" s="158">
        <f>G74*F74</f>
        <v>6200000</v>
      </c>
    </row>
    <row r="75" spans="1:8" ht="30.75" customHeight="1" thickBot="1">
      <c r="A75" s="83">
        <v>22</v>
      </c>
      <c r="B75" s="724" t="s">
        <v>225</v>
      </c>
      <c r="C75" s="641"/>
      <c r="D75" s="725"/>
      <c r="E75" s="109" t="s">
        <v>62</v>
      </c>
      <c r="F75" s="105">
        <v>1</v>
      </c>
      <c r="G75" s="106">
        <v>570000</v>
      </c>
      <c r="H75" s="158">
        <f>G75*F75</f>
        <v>570000</v>
      </c>
    </row>
    <row r="76" spans="1:8" ht="15.75" thickBot="1">
      <c r="A76" s="638" t="s">
        <v>226</v>
      </c>
      <c r="B76" s="639"/>
      <c r="C76" s="639"/>
      <c r="D76" s="639"/>
      <c r="E76" s="639"/>
      <c r="F76" s="152"/>
      <c r="G76" s="152"/>
      <c r="H76" s="211">
        <f>SUM(H77)</f>
        <v>2500000</v>
      </c>
    </row>
    <row r="77" spans="1:8" ht="15.75" thickBot="1">
      <c r="A77" s="83">
        <v>23</v>
      </c>
      <c r="B77" s="724" t="s">
        <v>227</v>
      </c>
      <c r="C77" s="641"/>
      <c r="D77" s="725"/>
      <c r="E77" s="109" t="s">
        <v>62</v>
      </c>
      <c r="F77" s="105">
        <v>1</v>
      </c>
      <c r="G77" s="106">
        <v>2500000</v>
      </c>
      <c r="H77" s="158">
        <f>G77*F77</f>
        <v>2500000</v>
      </c>
    </row>
    <row r="78" spans="1:8" ht="15.75" thickBot="1">
      <c r="A78" s="638" t="s">
        <v>228</v>
      </c>
      <c r="B78" s="639"/>
      <c r="C78" s="639"/>
      <c r="D78" s="639"/>
      <c r="E78" s="639"/>
      <c r="F78" s="152"/>
      <c r="G78" s="152"/>
      <c r="H78" s="211">
        <f>SUM(H79:H84)</f>
        <v>6715000</v>
      </c>
    </row>
    <row r="79" spans="1:8" ht="15">
      <c r="A79" s="83">
        <v>24</v>
      </c>
      <c r="B79" s="724" t="s">
        <v>215</v>
      </c>
      <c r="C79" s="641"/>
      <c r="D79" s="725"/>
      <c r="E79" s="109" t="s">
        <v>216</v>
      </c>
      <c r="F79" s="105">
        <v>50</v>
      </c>
      <c r="G79" s="106">
        <v>11500</v>
      </c>
      <c r="H79" s="158">
        <f aca="true" t="shared" si="2" ref="H79:H84">G79*F79</f>
        <v>575000</v>
      </c>
    </row>
    <row r="80" spans="1:8" ht="15">
      <c r="A80" s="83">
        <v>25</v>
      </c>
      <c r="B80" s="724" t="s">
        <v>229</v>
      </c>
      <c r="C80" s="641"/>
      <c r="D80" s="725"/>
      <c r="E80" s="109" t="s">
        <v>62</v>
      </c>
      <c r="F80" s="105">
        <v>1</v>
      </c>
      <c r="G80" s="106">
        <v>150000</v>
      </c>
      <c r="H80" s="158">
        <f t="shared" si="2"/>
        <v>150000</v>
      </c>
    </row>
    <row r="81" spans="1:8" ht="15">
      <c r="A81" s="83">
        <v>26</v>
      </c>
      <c r="B81" s="724" t="s">
        <v>230</v>
      </c>
      <c r="C81" s="641"/>
      <c r="D81" s="725"/>
      <c r="E81" s="109" t="s">
        <v>62</v>
      </c>
      <c r="F81" s="105">
        <v>1</v>
      </c>
      <c r="G81" s="106">
        <v>23000</v>
      </c>
      <c r="H81" s="158">
        <f t="shared" si="2"/>
        <v>23000</v>
      </c>
    </row>
    <row r="82" spans="1:8" ht="15">
      <c r="A82" s="83">
        <v>27</v>
      </c>
      <c r="B82" s="724" t="s">
        <v>231</v>
      </c>
      <c r="C82" s="641"/>
      <c r="D82" s="725"/>
      <c r="E82" s="109" t="s">
        <v>62</v>
      </c>
      <c r="F82" s="105">
        <v>1</v>
      </c>
      <c r="G82" s="106">
        <v>118000</v>
      </c>
      <c r="H82" s="158">
        <f t="shared" si="2"/>
        <v>118000</v>
      </c>
    </row>
    <row r="83" spans="1:8" ht="15">
      <c r="A83" s="83">
        <v>28</v>
      </c>
      <c r="B83" s="724" t="s">
        <v>232</v>
      </c>
      <c r="C83" s="641"/>
      <c r="D83" s="725"/>
      <c r="E83" s="109" t="s">
        <v>62</v>
      </c>
      <c r="F83" s="105">
        <v>1</v>
      </c>
      <c r="G83" s="106">
        <v>149000</v>
      </c>
      <c r="H83" s="158">
        <f t="shared" si="2"/>
        <v>149000</v>
      </c>
    </row>
    <row r="84" spans="1:8" ht="15.75" thickBot="1">
      <c r="A84" s="212">
        <v>29</v>
      </c>
      <c r="B84" s="726" t="s">
        <v>233</v>
      </c>
      <c r="C84" s="727"/>
      <c r="D84" s="728"/>
      <c r="E84" s="213" t="s">
        <v>62</v>
      </c>
      <c r="F84" s="136">
        <v>1</v>
      </c>
      <c r="G84" s="137">
        <v>5700000</v>
      </c>
      <c r="H84" s="214">
        <f t="shared" si="2"/>
        <v>5700000</v>
      </c>
    </row>
    <row r="85" spans="1:8" ht="16.5" customHeight="1" thickBot="1">
      <c r="A85" s="729" t="s">
        <v>371</v>
      </c>
      <c r="B85" s="730"/>
      <c r="C85" s="730"/>
      <c r="D85" s="730"/>
      <c r="E85" s="730"/>
      <c r="F85" s="731"/>
      <c r="G85" s="732">
        <f>H51+H62+H73+H76+H78</f>
        <v>32072250</v>
      </c>
      <c r="H85" s="733"/>
    </row>
    <row r="86" spans="1:8" ht="16.5" thickBot="1">
      <c r="A86" s="215" t="s">
        <v>96</v>
      </c>
      <c r="B86" s="216"/>
      <c r="C86" s="216"/>
      <c r="D86" s="217" t="s">
        <v>97</v>
      </c>
      <c r="E86" s="216"/>
      <c r="F86" s="218">
        <v>0.16</v>
      </c>
      <c r="G86" s="734">
        <f>G85*F86</f>
        <v>5131560</v>
      </c>
      <c r="H86" s="735"/>
    </row>
    <row r="87" spans="1:8" ht="16.5" thickBot="1">
      <c r="A87" s="736" t="s">
        <v>38</v>
      </c>
      <c r="B87" s="737"/>
      <c r="C87" s="737"/>
      <c r="D87" s="737"/>
      <c r="E87" s="737"/>
      <c r="F87" s="738"/>
      <c r="G87" s="739">
        <f>SUM(G85:H86)</f>
        <v>37203810</v>
      </c>
      <c r="H87" s="735"/>
    </row>
    <row r="88" spans="1:8" ht="15.75" thickBot="1">
      <c r="A88" s="219"/>
      <c r="B88" s="220"/>
      <c r="C88" s="220"/>
      <c r="D88" s="220"/>
      <c r="E88" s="2"/>
      <c r="F88" s="205"/>
      <c r="G88" s="221"/>
      <c r="H88" s="222"/>
    </row>
    <row r="89" spans="1:8" ht="15.75" thickBot="1">
      <c r="A89" s="638" t="s">
        <v>234</v>
      </c>
      <c r="B89" s="639"/>
      <c r="C89" s="639"/>
      <c r="D89" s="639"/>
      <c r="E89" s="639"/>
      <c r="F89" s="152"/>
      <c r="G89" s="152"/>
      <c r="H89" s="211">
        <f>SUM(H90:H91)</f>
        <v>1320000</v>
      </c>
    </row>
    <row r="90" spans="1:8" ht="58.5" customHeight="1">
      <c r="A90" s="83">
        <v>30</v>
      </c>
      <c r="B90" s="724" t="s">
        <v>235</v>
      </c>
      <c r="C90" s="641"/>
      <c r="D90" s="725"/>
      <c r="E90" s="109" t="s">
        <v>62</v>
      </c>
      <c r="F90" s="105">
        <v>1</v>
      </c>
      <c r="G90" s="106">
        <v>980000</v>
      </c>
      <c r="H90" s="158">
        <f>G90*F90</f>
        <v>980000</v>
      </c>
    </row>
    <row r="91" spans="1:8" ht="36.75" customHeight="1" thickBot="1">
      <c r="A91" s="83">
        <v>31</v>
      </c>
      <c r="B91" s="724" t="s">
        <v>236</v>
      </c>
      <c r="C91" s="641"/>
      <c r="D91" s="725"/>
      <c r="E91" s="109" t="s">
        <v>62</v>
      </c>
      <c r="F91" s="105">
        <v>1</v>
      </c>
      <c r="G91" s="106">
        <v>340000</v>
      </c>
      <c r="H91" s="158">
        <f>G91*F91</f>
        <v>340000</v>
      </c>
    </row>
    <row r="92" spans="1:8" ht="15.75" thickBot="1">
      <c r="A92" s="638" t="s">
        <v>237</v>
      </c>
      <c r="B92" s="639"/>
      <c r="C92" s="639"/>
      <c r="D92" s="639"/>
      <c r="E92" s="639"/>
      <c r="F92" s="152"/>
      <c r="G92" s="152"/>
      <c r="H92" s="211">
        <f>SUM(H93:H98)</f>
        <v>18330000</v>
      </c>
    </row>
    <row r="93" spans="1:8" ht="58.5" customHeight="1">
      <c r="A93" s="83">
        <v>32</v>
      </c>
      <c r="B93" s="724" t="s">
        <v>238</v>
      </c>
      <c r="C93" s="641"/>
      <c r="D93" s="725"/>
      <c r="E93" s="109" t="s">
        <v>62</v>
      </c>
      <c r="F93" s="105">
        <v>7</v>
      </c>
      <c r="G93" s="106">
        <v>700000</v>
      </c>
      <c r="H93" s="158">
        <f aca="true" t="shared" si="3" ref="H93:H98">G93*F93</f>
        <v>4900000</v>
      </c>
    </row>
    <row r="94" spans="1:8" ht="47.25" customHeight="1">
      <c r="A94" s="83">
        <v>33</v>
      </c>
      <c r="B94" s="724" t="s">
        <v>239</v>
      </c>
      <c r="C94" s="641"/>
      <c r="D94" s="725"/>
      <c r="E94" s="109" t="s">
        <v>62</v>
      </c>
      <c r="F94" s="105">
        <v>1</v>
      </c>
      <c r="G94" s="106">
        <v>550000</v>
      </c>
      <c r="H94" s="158">
        <f t="shared" si="3"/>
        <v>550000</v>
      </c>
    </row>
    <row r="95" spans="1:8" ht="48" customHeight="1">
      <c r="A95" s="83">
        <v>34</v>
      </c>
      <c r="B95" s="724" t="s">
        <v>240</v>
      </c>
      <c r="C95" s="641"/>
      <c r="D95" s="725"/>
      <c r="E95" s="109" t="s">
        <v>62</v>
      </c>
      <c r="F95" s="105">
        <v>12</v>
      </c>
      <c r="G95" s="106">
        <v>490000</v>
      </c>
      <c r="H95" s="158">
        <f t="shared" si="3"/>
        <v>5880000</v>
      </c>
    </row>
    <row r="96" spans="1:8" ht="34.5" customHeight="1">
      <c r="A96" s="83">
        <v>35</v>
      </c>
      <c r="B96" s="724" t="s">
        <v>241</v>
      </c>
      <c r="C96" s="641"/>
      <c r="D96" s="725"/>
      <c r="E96" s="109" t="s">
        <v>62</v>
      </c>
      <c r="F96" s="105">
        <v>20</v>
      </c>
      <c r="G96" s="106">
        <v>210000</v>
      </c>
      <c r="H96" s="158">
        <f t="shared" si="3"/>
        <v>4200000</v>
      </c>
    </row>
    <row r="97" spans="1:8" ht="27.75" customHeight="1">
      <c r="A97" s="83">
        <v>36</v>
      </c>
      <c r="B97" s="724" t="s">
        <v>242</v>
      </c>
      <c r="C97" s="641"/>
      <c r="D97" s="725"/>
      <c r="E97" s="109" t="s">
        <v>62</v>
      </c>
      <c r="F97" s="105">
        <v>6</v>
      </c>
      <c r="G97" s="106">
        <v>240000</v>
      </c>
      <c r="H97" s="158">
        <f t="shared" si="3"/>
        <v>1440000</v>
      </c>
    </row>
    <row r="98" spans="1:8" ht="26.25" customHeight="1" thickBot="1">
      <c r="A98" s="83">
        <v>37</v>
      </c>
      <c r="B98" s="724" t="s">
        <v>243</v>
      </c>
      <c r="C98" s="641"/>
      <c r="D98" s="725"/>
      <c r="E98" s="109" t="s">
        <v>62</v>
      </c>
      <c r="F98" s="105">
        <v>10</v>
      </c>
      <c r="G98" s="106">
        <v>136000</v>
      </c>
      <c r="H98" s="158">
        <f t="shared" si="3"/>
        <v>1360000</v>
      </c>
    </row>
    <row r="99" spans="1:8" ht="15.75" customHeight="1" thickBot="1">
      <c r="A99" s="729" t="s">
        <v>372</v>
      </c>
      <c r="B99" s="730"/>
      <c r="C99" s="730"/>
      <c r="D99" s="730"/>
      <c r="E99" s="730"/>
      <c r="F99" s="731"/>
      <c r="G99" s="732">
        <f>H89+H92</f>
        <v>19650000</v>
      </c>
      <c r="H99" s="733"/>
    </row>
    <row r="100" spans="1:8" ht="16.5" thickBot="1">
      <c r="A100" s="736" t="s">
        <v>36</v>
      </c>
      <c r="B100" s="737"/>
      <c r="C100" s="737"/>
      <c r="D100" s="737"/>
      <c r="E100" s="737"/>
      <c r="F100" s="738"/>
      <c r="G100" s="734">
        <f>G99*F101</f>
        <v>3144000</v>
      </c>
      <c r="H100" s="735"/>
    </row>
    <row r="101" spans="1:8" ht="16.5" thickBot="1">
      <c r="A101" s="215" t="s">
        <v>96</v>
      </c>
      <c r="B101" s="216"/>
      <c r="C101" s="216"/>
      <c r="D101" s="217" t="s">
        <v>97</v>
      </c>
      <c r="E101" s="216"/>
      <c r="F101" s="218">
        <v>0.16</v>
      </c>
      <c r="G101" s="734">
        <f>G99+G100</f>
        <v>22794000</v>
      </c>
      <c r="H101" s="735"/>
    </row>
    <row r="102" spans="1:8" ht="7.5" customHeight="1" thickBot="1">
      <c r="A102" s="7"/>
      <c r="B102" s="8"/>
      <c r="C102" s="8"/>
      <c r="D102" s="8"/>
      <c r="E102" s="8"/>
      <c r="F102" s="8"/>
      <c r="G102" s="8"/>
      <c r="H102" s="9"/>
    </row>
    <row r="103" spans="1:8" ht="15.75" thickBot="1">
      <c r="A103" s="645" t="s">
        <v>373</v>
      </c>
      <c r="B103" s="646"/>
      <c r="C103" s="646"/>
      <c r="D103" s="646"/>
      <c r="E103" s="646"/>
      <c r="F103" s="647"/>
      <c r="G103" s="648">
        <f>G99+G85</f>
        <v>51722250</v>
      </c>
      <c r="H103" s="649"/>
    </row>
    <row r="104" spans="1:8" ht="15.75" thickBot="1">
      <c r="A104" s="87" t="s">
        <v>96</v>
      </c>
      <c r="B104" s="88"/>
      <c r="C104" s="88"/>
      <c r="D104" s="89" t="s">
        <v>97</v>
      </c>
      <c r="E104" s="88"/>
      <c r="F104" s="139">
        <v>0.16</v>
      </c>
      <c r="G104" s="648">
        <f>G103*F104</f>
        <v>8275560</v>
      </c>
      <c r="H104" s="649"/>
    </row>
    <row r="105" spans="1:8" ht="15.75" thickBot="1">
      <c r="A105" s="645" t="s">
        <v>374</v>
      </c>
      <c r="B105" s="646"/>
      <c r="C105" s="646"/>
      <c r="D105" s="646"/>
      <c r="E105" s="646"/>
      <c r="F105" s="647"/>
      <c r="G105" s="650">
        <f>SUM(G103:H104)</f>
        <v>59997810</v>
      </c>
      <c r="H105" s="649"/>
    </row>
    <row r="106" spans="1:8" ht="18" thickBot="1">
      <c r="A106" s="140"/>
      <c r="B106" s="27"/>
      <c r="C106" s="206"/>
      <c r="D106" s="206"/>
      <c r="E106" s="141"/>
      <c r="F106" s="141"/>
      <c r="G106" s="141"/>
      <c r="H106" s="142"/>
    </row>
    <row r="107" spans="1:8" ht="15.75" thickBot="1">
      <c r="A107" s="651" t="s">
        <v>99</v>
      </c>
      <c r="B107" s="652"/>
      <c r="C107" s="652"/>
      <c r="D107" s="652"/>
      <c r="E107" s="652"/>
      <c r="F107" s="652"/>
      <c r="G107" s="652"/>
      <c r="H107" s="653"/>
    </row>
    <row r="108" spans="1:8" ht="27" customHeight="1">
      <c r="A108" s="93" t="s">
        <v>81</v>
      </c>
      <c r="B108" s="711" t="s">
        <v>100</v>
      </c>
      <c r="C108" s="712"/>
      <c r="D108" s="712"/>
      <c r="E108" s="712"/>
      <c r="F108" s="712"/>
      <c r="G108" s="712"/>
      <c r="H108" s="713"/>
    </row>
    <row r="109" spans="1:8" ht="15">
      <c r="A109" s="94" t="s">
        <v>82</v>
      </c>
      <c r="B109" s="714" t="s">
        <v>101</v>
      </c>
      <c r="C109" s="715"/>
      <c r="D109" s="715"/>
      <c r="E109" s="715"/>
      <c r="F109" s="715"/>
      <c r="G109" s="715"/>
      <c r="H109" s="716"/>
    </row>
    <row r="110" spans="1:8" ht="15">
      <c r="A110" s="94" t="s">
        <v>85</v>
      </c>
      <c r="B110" s="714" t="s">
        <v>244</v>
      </c>
      <c r="C110" s="715"/>
      <c r="D110" s="715"/>
      <c r="E110" s="715"/>
      <c r="F110" s="715"/>
      <c r="G110" s="715"/>
      <c r="H110" s="716"/>
    </row>
    <row r="111" spans="1:8" ht="27" customHeight="1">
      <c r="A111" s="94" t="s">
        <v>88</v>
      </c>
      <c r="B111" s="714" t="s">
        <v>245</v>
      </c>
      <c r="C111" s="715"/>
      <c r="D111" s="715"/>
      <c r="E111" s="715"/>
      <c r="F111" s="715"/>
      <c r="G111" s="715"/>
      <c r="H111" s="716"/>
    </row>
    <row r="112" spans="1:8" ht="27" customHeight="1">
      <c r="A112" s="94" t="s">
        <v>91</v>
      </c>
      <c r="B112" s="714" t="s">
        <v>246</v>
      </c>
      <c r="C112" s="715"/>
      <c r="D112" s="715"/>
      <c r="E112" s="715"/>
      <c r="F112" s="715"/>
      <c r="G112" s="715"/>
      <c r="H112" s="716"/>
    </row>
    <row r="113" spans="1:8" ht="27" customHeight="1">
      <c r="A113" s="94" t="s">
        <v>104</v>
      </c>
      <c r="B113" s="714" t="s">
        <v>247</v>
      </c>
      <c r="C113" s="715"/>
      <c r="D113" s="715"/>
      <c r="E113" s="715"/>
      <c r="F113" s="715"/>
      <c r="G113" s="715"/>
      <c r="H113" s="716"/>
    </row>
    <row r="114" spans="1:8" ht="27" customHeight="1">
      <c r="A114" s="94">
        <v>7</v>
      </c>
      <c r="B114" s="714" t="s">
        <v>248</v>
      </c>
      <c r="C114" s="715"/>
      <c r="D114" s="715"/>
      <c r="E114" s="715"/>
      <c r="F114" s="715"/>
      <c r="G114" s="715"/>
      <c r="H114" s="716"/>
    </row>
    <row r="115" spans="1:8" ht="27" customHeight="1" thickBot="1">
      <c r="A115" s="94">
        <v>8</v>
      </c>
      <c r="B115" s="714" t="s">
        <v>115</v>
      </c>
      <c r="C115" s="715"/>
      <c r="D115" s="715"/>
      <c r="E115" s="715"/>
      <c r="F115" s="715"/>
      <c r="G115" s="715"/>
      <c r="H115" s="716"/>
    </row>
    <row r="116" spans="1:8" ht="15">
      <c r="A116" s="18"/>
      <c r="B116" s="95"/>
      <c r="C116" s="20"/>
      <c r="D116" s="20"/>
      <c r="E116" s="20"/>
      <c r="F116" s="20"/>
      <c r="G116" s="20"/>
      <c r="H116" s="21"/>
    </row>
    <row r="117" spans="1:8" ht="15.75">
      <c r="A117" s="589" t="s">
        <v>116</v>
      </c>
      <c r="B117" s="590"/>
      <c r="C117" s="590"/>
      <c r="D117" s="590"/>
      <c r="E117" s="590"/>
      <c r="F117" s="590"/>
      <c r="G117" s="590"/>
      <c r="H117" s="591"/>
    </row>
    <row r="118" spans="1:8" ht="15">
      <c r="A118" s="81" t="s">
        <v>81</v>
      </c>
      <c r="B118" s="617" t="s">
        <v>117</v>
      </c>
      <c r="C118" s="617"/>
      <c r="D118" s="617"/>
      <c r="E118" s="617"/>
      <c r="F118" s="617"/>
      <c r="G118" s="617"/>
      <c r="H118" s="618"/>
    </row>
    <row r="119" spans="1:8" ht="15">
      <c r="A119" s="83" t="s">
        <v>82</v>
      </c>
      <c r="B119" s="622" t="s">
        <v>118</v>
      </c>
      <c r="C119" s="622"/>
      <c r="D119" s="622"/>
      <c r="E119" s="622"/>
      <c r="F119" s="622"/>
      <c r="G119" s="622"/>
      <c r="H119" s="623"/>
    </row>
    <row r="120" spans="1:8" ht="15">
      <c r="A120" s="83" t="s">
        <v>85</v>
      </c>
      <c r="B120" s="622" t="s">
        <v>119</v>
      </c>
      <c r="C120" s="622"/>
      <c r="D120" s="622"/>
      <c r="E120" s="622"/>
      <c r="F120" s="622"/>
      <c r="G120" s="622"/>
      <c r="H120" s="623"/>
    </row>
    <row r="121" spans="1:8" ht="15">
      <c r="A121" s="96"/>
      <c r="B121" s="97"/>
      <c r="C121" s="98"/>
      <c r="D121" s="98"/>
      <c r="E121" s="98"/>
      <c r="F121" s="98"/>
      <c r="G121" s="98"/>
      <c r="H121" s="99"/>
    </row>
    <row r="122" spans="1:8" ht="15">
      <c r="A122" s="660" t="s">
        <v>120</v>
      </c>
      <c r="B122" s="597"/>
      <c r="C122" s="597"/>
      <c r="D122" s="597"/>
      <c r="E122" s="597"/>
      <c r="F122" s="597"/>
      <c r="G122" s="597"/>
      <c r="H122" s="621"/>
    </row>
    <row r="123" spans="1:8" ht="15">
      <c r="A123" s="661" t="s">
        <v>137</v>
      </c>
      <c r="B123" s="617"/>
      <c r="C123" s="617"/>
      <c r="D123" s="617"/>
      <c r="E123" s="617"/>
      <c r="F123" s="617"/>
      <c r="G123" s="617"/>
      <c r="H123" s="618"/>
    </row>
    <row r="124" spans="1:8" ht="15">
      <c r="A124" s="96"/>
      <c r="B124" s="97"/>
      <c r="C124" s="98"/>
      <c r="D124" s="98"/>
      <c r="E124" s="98"/>
      <c r="F124" s="98"/>
      <c r="G124" s="98"/>
      <c r="H124" s="99"/>
    </row>
    <row r="125" spans="1:8" ht="15">
      <c r="A125" s="660" t="s">
        <v>121</v>
      </c>
      <c r="B125" s="597"/>
      <c r="C125" s="597"/>
      <c r="D125" s="597"/>
      <c r="E125" s="597"/>
      <c r="F125" s="597"/>
      <c r="G125" s="597"/>
      <c r="H125" s="621"/>
    </row>
    <row r="126" spans="1:8" ht="15">
      <c r="A126" s="661" t="s">
        <v>183</v>
      </c>
      <c r="B126" s="617"/>
      <c r="C126" s="617"/>
      <c r="D126" s="617"/>
      <c r="E126" s="617"/>
      <c r="F126" s="617"/>
      <c r="G126" s="617"/>
      <c r="H126" s="618"/>
    </row>
    <row r="127" spans="1:8" ht="15">
      <c r="A127" s="100"/>
      <c r="B127" s="208"/>
      <c r="C127" s="208"/>
      <c r="D127" s="208"/>
      <c r="E127" s="208"/>
      <c r="F127" s="208"/>
      <c r="G127" s="208"/>
      <c r="H127" s="209"/>
    </row>
    <row r="128" spans="1:8" ht="15">
      <c r="A128" s="660" t="s">
        <v>122</v>
      </c>
      <c r="B128" s="597"/>
      <c r="C128" s="597"/>
      <c r="D128" s="597"/>
      <c r="E128" s="597"/>
      <c r="F128" s="597"/>
      <c r="G128" s="597"/>
      <c r="H128" s="621"/>
    </row>
    <row r="129" spans="1:8" ht="57" customHeight="1">
      <c r="A129" s="662" t="s">
        <v>123</v>
      </c>
      <c r="B129" s="624"/>
      <c r="C129" s="624"/>
      <c r="D129" s="624"/>
      <c r="E129" s="624"/>
      <c r="F129" s="624"/>
      <c r="G129" s="624"/>
      <c r="H129" s="625"/>
    </row>
    <row r="130" spans="1:8" ht="15">
      <c r="A130" s="96"/>
      <c r="B130" s="97"/>
      <c r="C130" s="98"/>
      <c r="D130" s="98"/>
      <c r="E130" s="98"/>
      <c r="F130" s="98"/>
      <c r="G130" s="98"/>
      <c r="H130" s="99"/>
    </row>
    <row r="131" spans="1:8" ht="28.5" customHeight="1">
      <c r="A131" s="660" t="s">
        <v>124</v>
      </c>
      <c r="B131" s="597"/>
      <c r="C131" s="597"/>
      <c r="D131" s="597"/>
      <c r="E131" s="597"/>
      <c r="F131" s="597"/>
      <c r="G131" s="597"/>
      <c r="H131" s="621"/>
    </row>
    <row r="132" spans="1:8" ht="15">
      <c r="A132" s="660" t="s">
        <v>40</v>
      </c>
      <c r="B132" s="597"/>
      <c r="C132" s="595" t="s">
        <v>249</v>
      </c>
      <c r="D132" s="595"/>
      <c r="E132" s="595"/>
      <c r="F132" s="595"/>
      <c r="G132" s="595"/>
      <c r="H132" s="596"/>
    </row>
    <row r="133" spans="1:8" ht="15">
      <c r="A133" s="660" t="s">
        <v>41</v>
      </c>
      <c r="B133" s="597"/>
      <c r="C133" s="595" t="s">
        <v>250</v>
      </c>
      <c r="D133" s="595"/>
      <c r="E133" s="595"/>
      <c r="F133" s="595"/>
      <c r="G133" s="595"/>
      <c r="H133" s="596"/>
    </row>
    <row r="134" spans="1:8" ht="15">
      <c r="A134" s="660" t="s">
        <v>43</v>
      </c>
      <c r="B134" s="597"/>
      <c r="C134" s="595" t="s">
        <v>3</v>
      </c>
      <c r="D134" s="595"/>
      <c r="E134" s="595"/>
      <c r="F134" s="595"/>
      <c r="G134" s="595"/>
      <c r="H134" s="596"/>
    </row>
    <row r="135" spans="1:8" ht="15">
      <c r="A135" s="663" t="s">
        <v>45</v>
      </c>
      <c r="B135" s="616"/>
      <c r="C135" s="617" t="s">
        <v>2</v>
      </c>
      <c r="D135" s="617"/>
      <c r="E135" s="617"/>
      <c r="F135" s="617"/>
      <c r="G135" s="617"/>
      <c r="H135" s="618"/>
    </row>
    <row r="136" spans="1:8" ht="15.75" thickBot="1">
      <c r="A136" s="7"/>
      <c r="B136" s="8"/>
      <c r="C136" s="8"/>
      <c r="D136" s="8"/>
      <c r="E136" s="8"/>
      <c r="F136" s="8"/>
      <c r="G136" s="8"/>
      <c r="H136" s="9"/>
    </row>
    <row r="137" spans="1:8" ht="15">
      <c r="A137" s="664" t="s">
        <v>46</v>
      </c>
      <c r="B137" s="665"/>
      <c r="C137" s="666"/>
      <c r="D137" s="571"/>
      <c r="E137" s="667" t="s">
        <v>127</v>
      </c>
      <c r="F137" s="668"/>
      <c r="G137" s="668"/>
      <c r="H137" s="669"/>
    </row>
    <row r="138" spans="1:8" ht="15">
      <c r="A138" s="572"/>
      <c r="B138" s="670"/>
      <c r="C138" s="670"/>
      <c r="D138" s="573"/>
      <c r="E138" s="572"/>
      <c r="F138" s="670"/>
      <c r="G138" s="670"/>
      <c r="H138" s="573"/>
    </row>
    <row r="139" spans="1:8" ht="49.5" customHeight="1" thickBot="1">
      <c r="A139" s="574"/>
      <c r="B139" s="671"/>
      <c r="C139" s="671"/>
      <c r="D139" s="575"/>
      <c r="E139" s="574"/>
      <c r="F139" s="671"/>
      <c r="G139" s="671"/>
      <c r="H139" s="575"/>
    </row>
    <row r="140" spans="1:8" ht="15">
      <c r="A140" s="672" t="s">
        <v>48</v>
      </c>
      <c r="B140" s="673"/>
      <c r="C140" s="673"/>
      <c r="D140" s="674"/>
      <c r="E140" s="675" t="s">
        <v>48</v>
      </c>
      <c r="F140" s="676"/>
      <c r="G140" s="676"/>
      <c r="H140" s="677"/>
    </row>
    <row r="141" spans="1:8" ht="15">
      <c r="A141" s="678" t="s">
        <v>40</v>
      </c>
      <c r="B141" s="679"/>
      <c r="C141" s="680" t="s">
        <v>1</v>
      </c>
      <c r="D141" s="681"/>
      <c r="E141" s="83" t="s">
        <v>40</v>
      </c>
      <c r="F141" s="682" t="s">
        <v>251</v>
      </c>
      <c r="G141" s="682"/>
      <c r="H141" s="683"/>
    </row>
    <row r="142" spans="1:8" ht="24.75" customHeight="1">
      <c r="A142" s="678" t="s">
        <v>50</v>
      </c>
      <c r="B142" s="679"/>
      <c r="C142" s="682" t="s">
        <v>42</v>
      </c>
      <c r="D142" s="683"/>
      <c r="E142" s="83" t="s">
        <v>50</v>
      </c>
      <c r="F142" s="682" t="s">
        <v>250</v>
      </c>
      <c r="G142" s="682"/>
      <c r="H142" s="683"/>
    </row>
    <row r="143" spans="1:8" ht="15">
      <c r="A143" s="678" t="s">
        <v>52</v>
      </c>
      <c r="B143" s="679"/>
      <c r="C143" s="679" t="s">
        <v>44</v>
      </c>
      <c r="D143" s="687"/>
      <c r="E143" s="83" t="s">
        <v>52</v>
      </c>
      <c r="F143" s="682" t="s">
        <v>3</v>
      </c>
      <c r="G143" s="682"/>
      <c r="H143" s="683"/>
    </row>
    <row r="144" spans="1:8" ht="15.75" thickBot="1">
      <c r="A144" s="688" t="s">
        <v>53</v>
      </c>
      <c r="B144" s="689"/>
      <c r="C144" s="689" t="s">
        <v>2</v>
      </c>
      <c r="D144" s="690"/>
      <c r="E144" s="101" t="s">
        <v>53</v>
      </c>
      <c r="F144" s="691" t="s">
        <v>2</v>
      </c>
      <c r="G144" s="691"/>
      <c r="H144" s="692"/>
    </row>
    <row r="145" spans="1:8" ht="15.75" thickBot="1">
      <c r="A145" s="7"/>
      <c r="B145" s="8"/>
      <c r="C145" s="8"/>
      <c r="D145" s="8"/>
      <c r="E145" s="8"/>
      <c r="F145" s="8"/>
      <c r="G145" s="8"/>
      <c r="H145" s="9"/>
    </row>
    <row r="146" spans="1:8" ht="15.75" thickBot="1">
      <c r="A146" s="667" t="s">
        <v>47</v>
      </c>
      <c r="B146" s="668"/>
      <c r="C146" s="668"/>
      <c r="D146" s="668"/>
      <c r="E146" s="668"/>
      <c r="F146" s="668"/>
      <c r="G146" s="668"/>
      <c r="H146" s="669"/>
    </row>
    <row r="147" spans="1:8" ht="15">
      <c r="A147" s="570"/>
      <c r="B147" s="666"/>
      <c r="C147" s="666"/>
      <c r="D147" s="666"/>
      <c r="E147" s="666"/>
      <c r="F147" s="666"/>
      <c r="G147" s="666"/>
      <c r="H147" s="571"/>
    </row>
    <row r="148" spans="1:8" ht="58.5" customHeight="1" thickBot="1">
      <c r="A148" s="574"/>
      <c r="B148" s="671"/>
      <c r="C148" s="671"/>
      <c r="D148" s="671"/>
      <c r="E148" s="671"/>
      <c r="F148" s="671"/>
      <c r="G148" s="671"/>
      <c r="H148" s="575"/>
    </row>
    <row r="149" spans="1:8" ht="15">
      <c r="A149" s="675" t="s">
        <v>48</v>
      </c>
      <c r="B149" s="676"/>
      <c r="C149" s="676"/>
      <c r="D149" s="676"/>
      <c r="E149" s="676"/>
      <c r="F149" s="676"/>
      <c r="G149" s="676"/>
      <c r="H149" s="677"/>
    </row>
    <row r="150" spans="1:8" ht="15">
      <c r="A150" s="700" t="s">
        <v>40</v>
      </c>
      <c r="B150" s="701"/>
      <c r="C150" s="684" t="s">
        <v>49</v>
      </c>
      <c r="D150" s="685"/>
      <c r="E150" s="685"/>
      <c r="F150" s="685"/>
      <c r="G150" s="685"/>
      <c r="H150" s="686"/>
    </row>
    <row r="151" spans="1:8" ht="15">
      <c r="A151" s="693" t="s">
        <v>50</v>
      </c>
      <c r="B151" s="694"/>
      <c r="C151" s="684" t="s">
        <v>51</v>
      </c>
      <c r="D151" s="685"/>
      <c r="E151" s="685"/>
      <c r="F151" s="685"/>
      <c r="G151" s="685"/>
      <c r="H151" s="686"/>
    </row>
    <row r="152" spans="1:8" ht="15">
      <c r="A152" s="693" t="s">
        <v>52</v>
      </c>
      <c r="B152" s="694"/>
      <c r="C152" s="684" t="s">
        <v>44</v>
      </c>
      <c r="D152" s="685"/>
      <c r="E152" s="685"/>
      <c r="F152" s="685"/>
      <c r="G152" s="685"/>
      <c r="H152" s="686"/>
    </row>
    <row r="153" spans="1:8" ht="15.75" thickBot="1">
      <c r="A153" s="695" t="s">
        <v>53</v>
      </c>
      <c r="B153" s="696"/>
      <c r="C153" s="697" t="s">
        <v>2</v>
      </c>
      <c r="D153" s="698"/>
      <c r="E153" s="698"/>
      <c r="F153" s="698"/>
      <c r="G153" s="698"/>
      <c r="H153" s="699"/>
    </row>
  </sheetData>
  <sheetProtection/>
  <mergeCells count="167">
    <mergeCell ref="A152:B152"/>
    <mergeCell ref="C152:H152"/>
    <mergeCell ref="A153:B153"/>
    <mergeCell ref="C153:H153"/>
    <mergeCell ref="A146:H146"/>
    <mergeCell ref="A147:H148"/>
    <mergeCell ref="A149:H149"/>
    <mergeCell ref="A150:B150"/>
    <mergeCell ref="C150:H150"/>
    <mergeCell ref="A151:B151"/>
    <mergeCell ref="A142:B142"/>
    <mergeCell ref="C142:D142"/>
    <mergeCell ref="F142:H142"/>
    <mergeCell ref="C151:H151"/>
    <mergeCell ref="A143:B143"/>
    <mergeCell ref="C143:D143"/>
    <mergeCell ref="F143:H143"/>
    <mergeCell ref="A144:B144"/>
    <mergeCell ref="C144:D144"/>
    <mergeCell ref="F144:H144"/>
    <mergeCell ref="A138:D139"/>
    <mergeCell ref="E138:H139"/>
    <mergeCell ref="A140:D140"/>
    <mergeCell ref="E140:H140"/>
    <mergeCell ref="A141:B141"/>
    <mergeCell ref="C141:D141"/>
    <mergeCell ref="F141:H141"/>
    <mergeCell ref="A134:B134"/>
    <mergeCell ref="C134:H134"/>
    <mergeCell ref="A135:B135"/>
    <mergeCell ref="C135:H135"/>
    <mergeCell ref="A137:B137"/>
    <mergeCell ref="C137:D137"/>
    <mergeCell ref="E137:H137"/>
    <mergeCell ref="A129:H129"/>
    <mergeCell ref="A131:H131"/>
    <mergeCell ref="A132:B132"/>
    <mergeCell ref="C132:H132"/>
    <mergeCell ref="A133:B133"/>
    <mergeCell ref="C133:H133"/>
    <mergeCell ref="B120:H120"/>
    <mergeCell ref="A122:H122"/>
    <mergeCell ref="A123:H123"/>
    <mergeCell ref="A125:H125"/>
    <mergeCell ref="A126:H126"/>
    <mergeCell ref="A128:H128"/>
    <mergeCell ref="B113:H113"/>
    <mergeCell ref="B114:H114"/>
    <mergeCell ref="B115:H115"/>
    <mergeCell ref="A117:H117"/>
    <mergeCell ref="B118:H118"/>
    <mergeCell ref="B119:H119"/>
    <mergeCell ref="A107:H107"/>
    <mergeCell ref="B108:H108"/>
    <mergeCell ref="B109:H109"/>
    <mergeCell ref="B110:H110"/>
    <mergeCell ref="B111:H111"/>
    <mergeCell ref="B112:H112"/>
    <mergeCell ref="G101:H101"/>
    <mergeCell ref="A103:F103"/>
    <mergeCell ref="G103:H103"/>
    <mergeCell ref="G104:H104"/>
    <mergeCell ref="A105:F105"/>
    <mergeCell ref="G105:H105"/>
    <mergeCell ref="B97:D97"/>
    <mergeCell ref="B98:D98"/>
    <mergeCell ref="A99:F99"/>
    <mergeCell ref="G99:H99"/>
    <mergeCell ref="A100:F100"/>
    <mergeCell ref="G100:H100"/>
    <mergeCell ref="B91:D91"/>
    <mergeCell ref="A92:E92"/>
    <mergeCell ref="B93:D93"/>
    <mergeCell ref="B94:D94"/>
    <mergeCell ref="B95:D95"/>
    <mergeCell ref="B96:D96"/>
    <mergeCell ref="G85:H85"/>
    <mergeCell ref="G86:H86"/>
    <mergeCell ref="A87:F87"/>
    <mergeCell ref="G87:H87"/>
    <mergeCell ref="A89:E89"/>
    <mergeCell ref="B90:D90"/>
    <mergeCell ref="B80:D80"/>
    <mergeCell ref="B81:D81"/>
    <mergeCell ref="B82:D82"/>
    <mergeCell ref="B83:D83"/>
    <mergeCell ref="B84:D84"/>
    <mergeCell ref="A85:F85"/>
    <mergeCell ref="B74:D74"/>
    <mergeCell ref="B75:D75"/>
    <mergeCell ref="A76:E76"/>
    <mergeCell ref="B77:D77"/>
    <mergeCell ref="A78:E78"/>
    <mergeCell ref="B79:D79"/>
    <mergeCell ref="B68:D68"/>
    <mergeCell ref="B69:D69"/>
    <mergeCell ref="B70:D70"/>
    <mergeCell ref="B71:D71"/>
    <mergeCell ref="B72:D72"/>
    <mergeCell ref="A73:E73"/>
    <mergeCell ref="A62:E62"/>
    <mergeCell ref="B63:D63"/>
    <mergeCell ref="B64:D64"/>
    <mergeCell ref="B65:D65"/>
    <mergeCell ref="B66:D66"/>
    <mergeCell ref="B67:D67"/>
    <mergeCell ref="B56:D56"/>
    <mergeCell ref="B57:D57"/>
    <mergeCell ref="B58:D58"/>
    <mergeCell ref="B59:D59"/>
    <mergeCell ref="B60:D60"/>
    <mergeCell ref="B61:D61"/>
    <mergeCell ref="B50:D50"/>
    <mergeCell ref="A51:E51"/>
    <mergeCell ref="B52:D52"/>
    <mergeCell ref="B53:D53"/>
    <mergeCell ref="B54:D54"/>
    <mergeCell ref="B55:D55"/>
    <mergeCell ref="B43:H43"/>
    <mergeCell ref="B44:H44"/>
    <mergeCell ref="B45:H45"/>
    <mergeCell ref="B46:H46"/>
    <mergeCell ref="A47:H47"/>
    <mergeCell ref="A48:E48"/>
    <mergeCell ref="B36:H36"/>
    <mergeCell ref="B37:H37"/>
    <mergeCell ref="B38:H38"/>
    <mergeCell ref="B39:H39"/>
    <mergeCell ref="B40:H40"/>
    <mergeCell ref="B42:H42"/>
    <mergeCell ref="A29:H29"/>
    <mergeCell ref="A31:E31"/>
    <mergeCell ref="A32:H32"/>
    <mergeCell ref="B33:H33"/>
    <mergeCell ref="B34:H34"/>
    <mergeCell ref="B35:H35"/>
    <mergeCell ref="A25:C25"/>
    <mergeCell ref="D25:F25"/>
    <mergeCell ref="G25:H25"/>
    <mergeCell ref="A26:D26"/>
    <mergeCell ref="G26:H26"/>
    <mergeCell ref="A28:H28"/>
    <mergeCell ref="A22:C22"/>
    <mergeCell ref="D22:F22"/>
    <mergeCell ref="G22:H22"/>
    <mergeCell ref="A24:C24"/>
    <mergeCell ref="D24:F24"/>
    <mergeCell ref="G24:H24"/>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fitToHeight="0" fitToWidth="1" orientation="portrait" paperSize="9"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 sqref="A1:IV16384"/>
    </sheetView>
  </sheetViews>
  <sheetFormatPr defaultColWidth="11.421875" defaultRowHeight="15"/>
  <cols>
    <col min="1" max="1" width="3.57421875" style="4" customWidth="1"/>
    <col min="2" max="2" width="12.140625" style="4" customWidth="1"/>
    <col min="3" max="3" width="22.57421875" style="4" customWidth="1"/>
    <col min="4" max="4" width="19.28125" style="4" customWidth="1"/>
    <col min="5" max="5" width="13.7109375" style="4" customWidth="1"/>
    <col min="6" max="6" width="13.00390625" style="4" customWidth="1"/>
    <col min="7" max="7" width="15.00390625" style="4" customWidth="1"/>
    <col min="8" max="8" width="19.421875" style="4" customWidth="1"/>
    <col min="9" max="16384" width="11.421875" style="4" customWidth="1"/>
  </cols>
  <sheetData>
    <row r="1" spans="1:8" ht="16.5" thickBot="1">
      <c r="A1" s="570"/>
      <c r="B1" s="571"/>
      <c r="C1" s="605" t="s">
        <v>6</v>
      </c>
      <c r="D1" s="606"/>
      <c r="E1" s="606"/>
      <c r="F1" s="606"/>
      <c r="G1" s="607"/>
      <c r="H1" s="3" t="s">
        <v>7</v>
      </c>
    </row>
    <row r="2" spans="1:8" ht="16.5" thickBot="1">
      <c r="A2" s="572"/>
      <c r="B2" s="573"/>
      <c r="C2" s="605" t="s">
        <v>8</v>
      </c>
      <c r="D2" s="606"/>
      <c r="E2" s="606"/>
      <c r="F2" s="606"/>
      <c r="G2" s="607"/>
      <c r="H2" s="5" t="s">
        <v>9</v>
      </c>
    </row>
    <row r="3" spans="1:8" ht="30.75" customHeight="1" thickBot="1" thickTop="1">
      <c r="A3" s="574"/>
      <c r="B3" s="575"/>
      <c r="C3" s="605" t="s">
        <v>10</v>
      </c>
      <c r="D3" s="606"/>
      <c r="E3" s="606"/>
      <c r="F3" s="606"/>
      <c r="G3" s="607"/>
      <c r="H3" s="6" t="s">
        <v>70</v>
      </c>
    </row>
    <row r="4" ht="10.5" customHeight="1" thickBot="1"/>
    <row r="5" spans="1:8" ht="15.75" thickBot="1">
      <c r="A5" s="667" t="s">
        <v>11</v>
      </c>
      <c r="B5" s="668"/>
      <c r="C5" s="668"/>
      <c r="D5" s="740">
        <v>41829</v>
      </c>
      <c r="E5" s="740"/>
      <c r="F5" s="740"/>
      <c r="G5" s="127" t="s">
        <v>12</v>
      </c>
      <c r="H5" s="128">
        <v>13</v>
      </c>
    </row>
    <row r="6" spans="1:8" ht="15">
      <c r="A6" s="741" t="s">
        <v>13</v>
      </c>
      <c r="B6" s="742"/>
      <c r="C6" s="742"/>
      <c r="D6" s="742" t="s">
        <v>14</v>
      </c>
      <c r="E6" s="742"/>
      <c r="F6" s="742"/>
      <c r="G6" s="742"/>
      <c r="H6" s="743"/>
    </row>
    <row r="7" spans="1:8" ht="8.25" customHeight="1">
      <c r="A7" s="7"/>
      <c r="B7" s="12"/>
      <c r="C7" s="8"/>
      <c r="D7" s="8"/>
      <c r="E7" s="8"/>
      <c r="F7" s="8"/>
      <c r="G7" s="8"/>
      <c r="H7" s="9"/>
    </row>
    <row r="8" spans="1:8" ht="15">
      <c r="A8" s="660" t="s">
        <v>15</v>
      </c>
      <c r="B8" s="597"/>
      <c r="C8" s="597"/>
      <c r="D8" s="597"/>
      <c r="E8" s="597"/>
      <c r="F8" s="597"/>
      <c r="G8" s="597"/>
      <c r="H8" s="621"/>
    </row>
    <row r="9" spans="1:8" ht="31.5" customHeight="1">
      <c r="A9" s="744" t="s">
        <v>252</v>
      </c>
      <c r="B9" s="745"/>
      <c r="C9" s="745"/>
      <c r="D9" s="745"/>
      <c r="E9" s="745"/>
      <c r="F9" s="745"/>
      <c r="G9" s="745"/>
      <c r="H9" s="746"/>
    </row>
    <row r="10" spans="1:8" ht="15">
      <c r="A10" s="7"/>
      <c r="B10" s="595" t="s">
        <v>64</v>
      </c>
      <c r="C10" s="595"/>
      <c r="D10" s="595"/>
      <c r="E10" s="595"/>
      <c r="F10" s="595"/>
      <c r="G10" s="595"/>
      <c r="H10" s="596"/>
    </row>
    <row r="11" spans="1:8" ht="15.75">
      <c r="A11" s="7"/>
      <c r="B11" s="597" t="s">
        <v>17</v>
      </c>
      <c r="C11" s="597"/>
      <c r="D11" s="597"/>
      <c r="E11" s="110"/>
      <c r="F11" s="8"/>
      <c r="G11" s="8"/>
      <c r="H11" s="9"/>
    </row>
    <row r="12" spans="1:8" ht="15.75">
      <c r="A12" s="7"/>
      <c r="B12" s="597" t="s">
        <v>18</v>
      </c>
      <c r="C12" s="597"/>
      <c r="D12" s="597"/>
      <c r="E12" s="111" t="s">
        <v>19</v>
      </c>
      <c r="F12" s="8"/>
      <c r="G12" s="8"/>
      <c r="H12" s="9"/>
    </row>
    <row r="13" spans="1:8" ht="15.75">
      <c r="A13" s="7"/>
      <c r="B13" s="597" t="s">
        <v>20</v>
      </c>
      <c r="C13" s="597"/>
      <c r="D13" s="597"/>
      <c r="E13" s="111"/>
      <c r="F13" s="8"/>
      <c r="G13" s="8"/>
      <c r="H13" s="9"/>
    </row>
    <row r="14" spans="1:8" ht="10.5" customHeight="1">
      <c r="A14" s="7"/>
      <c r="B14" s="12"/>
      <c r="C14" s="8"/>
      <c r="D14" s="8"/>
      <c r="E14" s="8"/>
      <c r="F14" s="8"/>
      <c r="G14" s="8"/>
      <c r="H14" s="9"/>
    </row>
    <row r="15" spans="1:8" ht="28.5" customHeight="1">
      <c r="A15" s="610" t="s">
        <v>21</v>
      </c>
      <c r="B15" s="611"/>
      <c r="C15" s="611"/>
      <c r="D15" s="611"/>
      <c r="E15" s="611"/>
      <c r="F15" s="611"/>
      <c r="G15" s="611"/>
      <c r="H15" s="612"/>
    </row>
    <row r="16" spans="1:8" ht="15.75">
      <c r="A16" s="747" t="s">
        <v>22</v>
      </c>
      <c r="B16" s="748"/>
      <c r="C16" s="748"/>
      <c r="D16" s="748"/>
      <c r="E16" s="748"/>
      <c r="F16" s="748"/>
      <c r="G16" s="748"/>
      <c r="H16" s="749"/>
    </row>
    <row r="17" spans="1:8" ht="8.25" customHeight="1" thickBot="1">
      <c r="A17" s="7"/>
      <c r="B17" s="16"/>
      <c r="C17" s="16"/>
      <c r="D17" s="16"/>
      <c r="E17" s="16"/>
      <c r="F17" s="16"/>
      <c r="G17" s="16"/>
      <c r="H17" s="17"/>
    </row>
    <row r="18" spans="1:8" ht="16.5" thickBot="1">
      <c r="A18" s="602" t="s">
        <v>23</v>
      </c>
      <c r="B18" s="604"/>
      <c r="C18" s="602" t="s">
        <v>24</v>
      </c>
      <c r="D18" s="603"/>
      <c r="E18" s="603"/>
      <c r="F18" s="604"/>
      <c r="G18" s="602" t="s">
        <v>25</v>
      </c>
      <c r="H18" s="604"/>
    </row>
    <row r="19" spans="1:8" ht="31.5" customHeight="1" thickBot="1">
      <c r="A19" s="605">
        <v>210504</v>
      </c>
      <c r="B19" s="607"/>
      <c r="C19" s="651" t="s">
        <v>253</v>
      </c>
      <c r="D19" s="652"/>
      <c r="E19" s="652"/>
      <c r="F19" s="653"/>
      <c r="G19" s="750">
        <v>1800000</v>
      </c>
      <c r="H19" s="751"/>
    </row>
    <row r="20" spans="1:8" ht="11.25" customHeight="1">
      <c r="A20" s="7"/>
      <c r="B20" s="43"/>
      <c r="C20" s="8"/>
      <c r="D20" s="8"/>
      <c r="E20" s="8"/>
      <c r="F20" s="8"/>
      <c r="G20" s="8"/>
      <c r="H20" s="9"/>
    </row>
    <row r="21" spans="1:8" ht="15">
      <c r="A21" s="752" t="s">
        <v>26</v>
      </c>
      <c r="B21" s="753"/>
      <c r="C21" s="753"/>
      <c r="D21" s="753"/>
      <c r="E21" s="753"/>
      <c r="F21" s="753"/>
      <c r="G21" s="753"/>
      <c r="H21" s="754"/>
    </row>
    <row r="22" spans="1:8" ht="15">
      <c r="A22" s="755" t="s">
        <v>27</v>
      </c>
      <c r="B22" s="756"/>
      <c r="C22" s="756"/>
      <c r="D22" s="756"/>
      <c r="E22" s="756"/>
      <c r="F22" s="756"/>
      <c r="G22" s="756"/>
      <c r="H22" s="757"/>
    </row>
    <row r="23" spans="1:8" ht="9.75" customHeight="1">
      <c r="A23" s="7"/>
      <c r="B23" s="22"/>
      <c r="C23" s="8"/>
      <c r="D23" s="8"/>
      <c r="E23" s="8"/>
      <c r="F23" s="8"/>
      <c r="G23" s="8"/>
      <c r="H23" s="9"/>
    </row>
    <row r="24" spans="1:8" ht="15.75">
      <c r="A24" s="758" t="s">
        <v>28</v>
      </c>
      <c r="B24" s="759"/>
      <c r="C24" s="759"/>
      <c r="D24" s="759"/>
      <c r="E24" s="759"/>
      <c r="F24" s="759"/>
      <c r="G24" s="759"/>
      <c r="H24" s="760"/>
    </row>
    <row r="25" spans="1:8" ht="66.75" customHeight="1">
      <c r="A25" s="661" t="s">
        <v>254</v>
      </c>
      <c r="B25" s="617"/>
      <c r="C25" s="617"/>
      <c r="D25" s="617"/>
      <c r="E25" s="617"/>
      <c r="F25" s="617"/>
      <c r="G25" s="617"/>
      <c r="H25" s="618"/>
    </row>
    <row r="26" spans="1:8" ht="6.75" customHeight="1">
      <c r="A26" s="7"/>
      <c r="B26" s="23"/>
      <c r="C26" s="8"/>
      <c r="D26" s="8"/>
      <c r="E26" s="8"/>
      <c r="F26" s="8"/>
      <c r="G26" s="8"/>
      <c r="H26" s="9"/>
    </row>
    <row r="27" spans="1:8" ht="15.75">
      <c r="A27" s="758" t="s">
        <v>29</v>
      </c>
      <c r="B27" s="759"/>
      <c r="C27" s="759"/>
      <c r="D27" s="759"/>
      <c r="E27" s="759"/>
      <c r="F27" s="759"/>
      <c r="G27" s="759"/>
      <c r="H27" s="760"/>
    </row>
    <row r="28" spans="1:8" ht="34.5" customHeight="1">
      <c r="A28" s="661" t="s">
        <v>252</v>
      </c>
      <c r="B28" s="617"/>
      <c r="C28" s="617"/>
      <c r="D28" s="617"/>
      <c r="E28" s="617"/>
      <c r="F28" s="617"/>
      <c r="G28" s="617"/>
      <c r="H28" s="618"/>
    </row>
    <row r="29" spans="1:8" ht="7.5" customHeight="1">
      <c r="A29" s="44"/>
      <c r="B29" s="45"/>
      <c r="C29" s="45"/>
      <c r="D29" s="45"/>
      <c r="E29" s="45"/>
      <c r="F29" s="45"/>
      <c r="G29" s="45"/>
      <c r="H29" s="46"/>
    </row>
    <row r="30" spans="1:8" ht="15.75">
      <c r="A30" s="758" t="s">
        <v>30</v>
      </c>
      <c r="B30" s="759"/>
      <c r="C30" s="759"/>
      <c r="D30" s="759"/>
      <c r="E30" s="759"/>
      <c r="F30" s="759"/>
      <c r="G30" s="759"/>
      <c r="H30" s="760"/>
    </row>
    <row r="31" spans="1:8" ht="15">
      <c r="A31" s="24">
        <v>1</v>
      </c>
      <c r="B31" s="617" t="s">
        <v>55</v>
      </c>
      <c r="C31" s="617"/>
      <c r="D31" s="617"/>
      <c r="E31" s="617"/>
      <c r="F31" s="617"/>
      <c r="G31" s="617"/>
      <c r="H31" s="618"/>
    </row>
    <row r="32" spans="1:8" ht="15">
      <c r="A32" s="24">
        <v>2</v>
      </c>
      <c r="B32" s="617" t="s">
        <v>56</v>
      </c>
      <c r="C32" s="617"/>
      <c r="D32" s="617"/>
      <c r="E32" s="617"/>
      <c r="F32" s="617"/>
      <c r="G32" s="617"/>
      <c r="H32" s="618"/>
    </row>
    <row r="33" spans="1:8" ht="15">
      <c r="A33" s="24">
        <v>3</v>
      </c>
      <c r="B33" s="622" t="s">
        <v>57</v>
      </c>
      <c r="C33" s="622"/>
      <c r="D33" s="622"/>
      <c r="E33" s="622"/>
      <c r="F33" s="622"/>
      <c r="G33" s="622"/>
      <c r="H33" s="623"/>
    </row>
    <row r="34" spans="1:8" ht="7.5" customHeight="1" thickBot="1">
      <c r="A34" s="25"/>
      <c r="B34" s="26"/>
      <c r="C34" s="27"/>
      <c r="D34" s="27"/>
      <c r="E34" s="27"/>
      <c r="F34" s="27"/>
      <c r="G34" s="27"/>
      <c r="H34" s="28"/>
    </row>
    <row r="35" spans="1:8" ht="30.75" thickBot="1">
      <c r="A35" s="47" t="s">
        <v>0</v>
      </c>
      <c r="B35" s="761" t="s">
        <v>58</v>
      </c>
      <c r="C35" s="762"/>
      <c r="D35" s="48" t="s">
        <v>32</v>
      </c>
      <c r="E35" s="29" t="s">
        <v>33</v>
      </c>
      <c r="F35" s="129" t="s">
        <v>59</v>
      </c>
      <c r="G35" s="49" t="s">
        <v>60</v>
      </c>
      <c r="H35" s="50" t="s">
        <v>61</v>
      </c>
    </row>
    <row r="36" spans="1:8" ht="15">
      <c r="A36" s="59">
        <v>1</v>
      </c>
      <c r="B36" s="763" t="s">
        <v>68</v>
      </c>
      <c r="C36" s="764"/>
      <c r="D36" s="51" t="s">
        <v>62</v>
      </c>
      <c r="E36" s="52">
        <v>1</v>
      </c>
      <c r="F36" s="53">
        <v>1800000</v>
      </c>
      <c r="G36" s="53"/>
      <c r="H36" s="53">
        <f>F36+G36</f>
        <v>1800000</v>
      </c>
    </row>
    <row r="37" spans="1:8" ht="15" customHeight="1" thickBot="1">
      <c r="A37" s="54"/>
      <c r="B37" s="55"/>
      <c r="C37" s="55"/>
      <c r="D37" s="55"/>
      <c r="E37" s="55"/>
      <c r="F37" s="60"/>
      <c r="G37" s="60"/>
      <c r="H37" s="61"/>
    </row>
    <row r="38" spans="1:8" s="31" customFormat="1" ht="30.75" thickBot="1">
      <c r="A38" s="29" t="s">
        <v>0</v>
      </c>
      <c r="B38" s="761" t="s">
        <v>31</v>
      </c>
      <c r="C38" s="765"/>
      <c r="D38" s="762"/>
      <c r="E38" s="30" t="s">
        <v>32</v>
      </c>
      <c r="F38" s="30" t="s">
        <v>33</v>
      </c>
      <c r="G38" s="30" t="s">
        <v>34</v>
      </c>
      <c r="H38" s="56" t="s">
        <v>35</v>
      </c>
    </row>
    <row r="39" spans="1:8" ht="59.25" customHeight="1" thickBot="1">
      <c r="A39" s="32">
        <v>1</v>
      </c>
      <c r="B39" s="766" t="s">
        <v>252</v>
      </c>
      <c r="C39" s="767"/>
      <c r="D39" s="768"/>
      <c r="E39" s="33" t="s">
        <v>62</v>
      </c>
      <c r="F39" s="33" t="s">
        <v>63</v>
      </c>
      <c r="G39" s="34">
        <f>F36</f>
        <v>1800000</v>
      </c>
      <c r="H39" s="58">
        <f>G39</f>
        <v>1800000</v>
      </c>
    </row>
    <row r="40" spans="1:8" ht="16.5" thickBot="1">
      <c r="A40" s="605" t="s">
        <v>36</v>
      </c>
      <c r="B40" s="606"/>
      <c r="C40" s="606"/>
      <c r="D40" s="606"/>
      <c r="E40" s="606"/>
      <c r="F40" s="35"/>
      <c r="G40" s="769">
        <f>H39</f>
        <v>1800000</v>
      </c>
      <c r="H40" s="770"/>
    </row>
    <row r="41" spans="1:8" ht="16.5" thickBot="1">
      <c r="A41" s="771" t="s">
        <v>37</v>
      </c>
      <c r="B41" s="772"/>
      <c r="C41" s="772"/>
      <c r="D41" s="772"/>
      <c r="E41" s="772"/>
      <c r="F41" s="36">
        <v>0.16</v>
      </c>
      <c r="G41" s="769"/>
      <c r="H41" s="770"/>
    </row>
    <row r="42" spans="1:8" ht="16.5" thickBot="1">
      <c r="A42" s="771" t="s">
        <v>38</v>
      </c>
      <c r="B42" s="772"/>
      <c r="C42" s="772"/>
      <c r="D42" s="772"/>
      <c r="E42" s="772"/>
      <c r="F42" s="28"/>
      <c r="G42" s="769">
        <f>G40+H41</f>
        <v>1800000</v>
      </c>
      <c r="H42" s="770"/>
    </row>
    <row r="43" spans="1:8" ht="9" customHeight="1">
      <c r="A43" s="7"/>
      <c r="B43" s="8"/>
      <c r="C43" s="8"/>
      <c r="D43" s="8"/>
      <c r="E43" s="8"/>
      <c r="F43" s="8"/>
      <c r="G43" s="8"/>
      <c r="H43" s="9"/>
    </row>
    <row r="44" spans="1:8" ht="15">
      <c r="A44" s="773" t="s">
        <v>39</v>
      </c>
      <c r="B44" s="774"/>
      <c r="C44" s="774"/>
      <c r="D44" s="774"/>
      <c r="E44" s="774"/>
      <c r="F44" s="774"/>
      <c r="G44" s="774"/>
      <c r="H44" s="775"/>
    </row>
    <row r="45" spans="1:8" ht="15">
      <c r="A45" s="601" t="s">
        <v>154</v>
      </c>
      <c r="B45" s="595"/>
      <c r="C45" s="595"/>
      <c r="D45" s="595"/>
      <c r="E45" s="595"/>
      <c r="F45" s="595"/>
      <c r="G45" s="595"/>
      <c r="H45" s="596"/>
    </row>
    <row r="46" spans="1:8" ht="11.25" customHeight="1" thickBot="1">
      <c r="A46" s="25"/>
      <c r="B46" s="62"/>
      <c r="C46" s="27"/>
      <c r="D46" s="27"/>
      <c r="E46" s="27"/>
      <c r="F46" s="27"/>
      <c r="G46" s="27"/>
      <c r="H46" s="28"/>
    </row>
    <row r="47" spans="1:9" ht="30.75" customHeight="1">
      <c r="A47" s="664" t="s">
        <v>67</v>
      </c>
      <c r="B47" s="665"/>
      <c r="C47" s="665"/>
      <c r="D47" s="665"/>
      <c r="E47" s="665"/>
      <c r="F47" s="665"/>
      <c r="G47" s="665"/>
      <c r="H47" s="776"/>
      <c r="I47" s="37"/>
    </row>
    <row r="48" spans="1:8" ht="15">
      <c r="A48" s="660" t="s">
        <v>40</v>
      </c>
      <c r="B48" s="597"/>
      <c r="C48" s="595" t="s">
        <v>1</v>
      </c>
      <c r="D48" s="595"/>
      <c r="E48" s="595"/>
      <c r="F48" s="595"/>
      <c r="G48" s="595"/>
      <c r="H48" s="596"/>
    </row>
    <row r="49" spans="1:8" ht="15">
      <c r="A49" s="660" t="s">
        <v>41</v>
      </c>
      <c r="B49" s="597"/>
      <c r="C49" s="595" t="s">
        <v>42</v>
      </c>
      <c r="D49" s="595"/>
      <c r="E49" s="595"/>
      <c r="F49" s="595"/>
      <c r="G49" s="595"/>
      <c r="H49" s="596"/>
    </row>
    <row r="50" spans="1:8" ht="15">
      <c r="A50" s="660" t="s">
        <v>43</v>
      </c>
      <c r="B50" s="597"/>
      <c r="C50" s="595" t="s">
        <v>44</v>
      </c>
      <c r="D50" s="595"/>
      <c r="E50" s="595"/>
      <c r="F50" s="595"/>
      <c r="G50" s="595"/>
      <c r="H50" s="596"/>
    </row>
    <row r="51" spans="1:8" ht="15">
      <c r="A51" s="663" t="s">
        <v>45</v>
      </c>
      <c r="B51" s="616"/>
      <c r="C51" s="617" t="s">
        <v>2</v>
      </c>
      <c r="D51" s="617"/>
      <c r="E51" s="617"/>
      <c r="F51" s="617"/>
      <c r="G51" s="617"/>
      <c r="H51" s="618"/>
    </row>
    <row r="52" spans="1:8" ht="6.75" customHeight="1" thickBot="1">
      <c r="A52" s="7"/>
      <c r="B52" s="8"/>
      <c r="C52" s="8"/>
      <c r="D52" s="8"/>
      <c r="E52" s="8"/>
      <c r="F52" s="8"/>
      <c r="G52" s="8"/>
      <c r="H52" s="9"/>
    </row>
    <row r="53" spans="1:8" ht="15">
      <c r="A53" s="664" t="s">
        <v>46</v>
      </c>
      <c r="B53" s="665"/>
      <c r="C53" s="666"/>
      <c r="D53" s="571"/>
      <c r="E53" s="38" t="s">
        <v>47</v>
      </c>
      <c r="F53" s="666"/>
      <c r="G53" s="666"/>
      <c r="H53" s="571"/>
    </row>
    <row r="54" spans="1:8" ht="21.75" customHeight="1">
      <c r="A54" s="572"/>
      <c r="B54" s="670"/>
      <c r="C54" s="670"/>
      <c r="D54" s="573"/>
      <c r="E54" s="572"/>
      <c r="F54" s="670"/>
      <c r="G54" s="670"/>
      <c r="H54" s="573"/>
    </row>
    <row r="55" spans="1:8" ht="31.5" customHeight="1" thickBot="1">
      <c r="A55" s="574"/>
      <c r="B55" s="671"/>
      <c r="C55" s="671"/>
      <c r="D55" s="575"/>
      <c r="E55" s="574"/>
      <c r="F55" s="671"/>
      <c r="G55" s="671"/>
      <c r="H55" s="575"/>
    </row>
    <row r="56" spans="1:8" ht="15">
      <c r="A56" s="672" t="s">
        <v>48</v>
      </c>
      <c r="B56" s="673"/>
      <c r="C56" s="673"/>
      <c r="D56" s="674"/>
      <c r="E56" s="675" t="s">
        <v>48</v>
      </c>
      <c r="F56" s="676"/>
      <c r="G56" s="676"/>
      <c r="H56" s="677"/>
    </row>
    <row r="57" spans="1:8" ht="15">
      <c r="A57" s="777" t="s">
        <v>40</v>
      </c>
      <c r="B57" s="682"/>
      <c r="C57" s="680" t="s">
        <v>1</v>
      </c>
      <c r="D57" s="681"/>
      <c r="E57" s="39" t="s">
        <v>40</v>
      </c>
      <c r="F57" s="682" t="s">
        <v>49</v>
      </c>
      <c r="G57" s="682"/>
      <c r="H57" s="683"/>
    </row>
    <row r="58" spans="1:8" ht="15">
      <c r="A58" s="777" t="s">
        <v>50</v>
      </c>
      <c r="B58" s="682"/>
      <c r="C58" s="682" t="s">
        <v>42</v>
      </c>
      <c r="D58" s="683"/>
      <c r="E58" s="39" t="s">
        <v>50</v>
      </c>
      <c r="F58" s="682" t="s">
        <v>51</v>
      </c>
      <c r="G58" s="682"/>
      <c r="H58" s="683"/>
    </row>
    <row r="59" spans="1:8" ht="15">
      <c r="A59" s="777" t="s">
        <v>52</v>
      </c>
      <c r="B59" s="682"/>
      <c r="C59" s="682" t="s">
        <v>44</v>
      </c>
      <c r="D59" s="683"/>
      <c r="E59" s="39" t="s">
        <v>52</v>
      </c>
      <c r="F59" s="682" t="s">
        <v>44</v>
      </c>
      <c r="G59" s="682"/>
      <c r="H59" s="683"/>
    </row>
    <row r="60" spans="1:8" ht="15.75" thickBot="1">
      <c r="A60" s="778" t="s">
        <v>53</v>
      </c>
      <c r="B60" s="779"/>
      <c r="C60" s="779" t="s">
        <v>2</v>
      </c>
      <c r="D60" s="780"/>
      <c r="E60" s="40" t="s">
        <v>53</v>
      </c>
      <c r="F60" s="781" t="s">
        <v>2</v>
      </c>
      <c r="G60" s="781"/>
      <c r="H60" s="782"/>
    </row>
    <row r="61" spans="1:8" ht="15.75" thickBot="1">
      <c r="A61" s="25"/>
      <c r="B61" s="41"/>
      <c r="C61" s="27"/>
      <c r="D61" s="27"/>
      <c r="E61" s="27"/>
      <c r="F61" s="27"/>
      <c r="G61" s="27"/>
      <c r="H61" s="28"/>
    </row>
    <row r="62" ht="15">
      <c r="B62" s="42"/>
    </row>
    <row r="63" ht="15">
      <c r="B63" s="42"/>
    </row>
    <row r="64" ht="15">
      <c r="B64" s="42"/>
    </row>
    <row r="65" ht="15">
      <c r="B65" s="42"/>
    </row>
    <row r="66" ht="15">
      <c r="B66" s="42"/>
    </row>
  </sheetData>
  <sheetProtection/>
  <mergeCells count="72">
    <mergeCell ref="A59:B59"/>
    <mergeCell ref="C59:D59"/>
    <mergeCell ref="F59:H59"/>
    <mergeCell ref="A60:B60"/>
    <mergeCell ref="C60:D60"/>
    <mergeCell ref="F60:H60"/>
    <mergeCell ref="A56:D56"/>
    <mergeCell ref="E56:H56"/>
    <mergeCell ref="A57:B57"/>
    <mergeCell ref="C57:D57"/>
    <mergeCell ref="F57:H57"/>
    <mergeCell ref="A58:B58"/>
    <mergeCell ref="C58:D58"/>
    <mergeCell ref="F58:H58"/>
    <mergeCell ref="A51:B51"/>
    <mergeCell ref="C51:H51"/>
    <mergeCell ref="A53:B53"/>
    <mergeCell ref="C53:D53"/>
    <mergeCell ref="F53:H53"/>
    <mergeCell ref="A54:D55"/>
    <mergeCell ref="E54:H55"/>
    <mergeCell ref="A47:H47"/>
    <mergeCell ref="A48:B48"/>
    <mergeCell ref="C48:H48"/>
    <mergeCell ref="A49:B49"/>
    <mergeCell ref="C49:H49"/>
    <mergeCell ref="A50:B50"/>
    <mergeCell ref="C50:H50"/>
    <mergeCell ref="A41:E41"/>
    <mergeCell ref="G41:H41"/>
    <mergeCell ref="A42:E42"/>
    <mergeCell ref="G42:H42"/>
    <mergeCell ref="A44:H44"/>
    <mergeCell ref="A45:H45"/>
    <mergeCell ref="B33:H33"/>
    <mergeCell ref="B35:C35"/>
    <mergeCell ref="B36:C36"/>
    <mergeCell ref="B38:D38"/>
    <mergeCell ref="B39:D39"/>
    <mergeCell ref="A40:E40"/>
    <mergeCell ref="G40:H40"/>
    <mergeCell ref="A25:H25"/>
    <mergeCell ref="A27:H27"/>
    <mergeCell ref="A28:H28"/>
    <mergeCell ref="A30:H30"/>
    <mergeCell ref="B31:H31"/>
    <mergeCell ref="B32:H32"/>
    <mergeCell ref="A19:B19"/>
    <mergeCell ref="C19:F19"/>
    <mergeCell ref="G19:H19"/>
    <mergeCell ref="A21:H21"/>
    <mergeCell ref="A22:H22"/>
    <mergeCell ref="A24:H24"/>
    <mergeCell ref="B12:D12"/>
    <mergeCell ref="B13:D13"/>
    <mergeCell ref="A15:H15"/>
    <mergeCell ref="A16:H16"/>
    <mergeCell ref="A18:B18"/>
    <mergeCell ref="C18:F18"/>
    <mergeCell ref="G18:H18"/>
    <mergeCell ref="A6:C6"/>
    <mergeCell ref="D6:H6"/>
    <mergeCell ref="A8:H8"/>
    <mergeCell ref="A9:H9"/>
    <mergeCell ref="B10:H10"/>
    <mergeCell ref="B11:D11"/>
    <mergeCell ref="A1:B3"/>
    <mergeCell ref="C1:G1"/>
    <mergeCell ref="C2:G2"/>
    <mergeCell ref="C3:G3"/>
    <mergeCell ref="A5:C5"/>
    <mergeCell ref="D5:F5"/>
  </mergeCells>
  <printOptions/>
  <pageMargins left="0.7" right="0.7" top="0.75" bottom="0.75" header="0.3" footer="0.3"/>
  <pageSetup fitToHeight="0" fitToWidth="1" orientation="portrait"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166"/>
  <sheetViews>
    <sheetView zoomScalePageLayoutView="0" workbookViewId="0" topLeftCell="A90">
      <selection activeCell="I105" sqref="I105"/>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9" width="13.28125" style="4" customWidth="1"/>
    <col min="10" max="10" width="9.7109375" style="4" customWidth="1"/>
    <col min="11" max="11" width="12.421875" style="4" customWidth="1"/>
    <col min="12" max="12" width="8.8515625" style="4" customWidth="1"/>
    <col min="13" max="16384" width="11.421875" style="4" customWidth="1"/>
  </cols>
  <sheetData>
    <row r="1" spans="1:8" ht="16.5" thickBot="1">
      <c r="A1" s="570"/>
      <c r="B1" s="571"/>
      <c r="C1" s="605" t="s">
        <v>6</v>
      </c>
      <c r="D1" s="606"/>
      <c r="E1" s="606"/>
      <c r="F1" s="606"/>
      <c r="G1" s="607"/>
      <c r="H1" s="63" t="s">
        <v>7</v>
      </c>
    </row>
    <row r="2" spans="1:8" ht="16.5" thickBot="1">
      <c r="A2" s="572"/>
      <c r="B2" s="573"/>
      <c r="C2" s="605" t="s">
        <v>8</v>
      </c>
      <c r="D2" s="606"/>
      <c r="E2" s="606"/>
      <c r="F2" s="606"/>
      <c r="G2" s="607"/>
      <c r="H2" s="64" t="s">
        <v>69</v>
      </c>
    </row>
    <row r="3" spans="1:8" ht="28.5" customHeight="1" thickBot="1">
      <c r="A3" s="574"/>
      <c r="B3" s="575"/>
      <c r="C3" s="579" t="s">
        <v>10</v>
      </c>
      <c r="D3" s="580"/>
      <c r="E3" s="580"/>
      <c r="F3" s="580"/>
      <c r="G3" s="581"/>
      <c r="H3" s="65" t="s">
        <v>70</v>
      </c>
    </row>
    <row r="4" ht="19.5" customHeight="1" thickBot="1"/>
    <row r="5" spans="1:8" ht="16.5" thickBot="1">
      <c r="A5" s="582" t="s">
        <v>11</v>
      </c>
      <c r="B5" s="583"/>
      <c r="C5" s="583"/>
      <c r="D5" s="584">
        <v>41829</v>
      </c>
      <c r="E5" s="584"/>
      <c r="F5" s="584"/>
      <c r="G5" s="10" t="s">
        <v>12</v>
      </c>
      <c r="H5" s="11">
        <v>14</v>
      </c>
    </row>
    <row r="6" spans="1:8" ht="6.75" customHeight="1">
      <c r="A6" s="66"/>
      <c r="B6" s="67"/>
      <c r="C6" s="67"/>
      <c r="D6" s="8"/>
      <c r="E6" s="8"/>
      <c r="F6" s="8"/>
      <c r="G6" s="8"/>
      <c r="H6" s="9"/>
    </row>
    <row r="7" spans="1:8" ht="15.75">
      <c r="A7" s="585" t="s">
        <v>13</v>
      </c>
      <c r="B7" s="586"/>
      <c r="C7" s="586"/>
      <c r="D7" s="587" t="s">
        <v>14</v>
      </c>
      <c r="E7" s="587"/>
      <c r="F7" s="587"/>
      <c r="G7" s="587"/>
      <c r="H7" s="588"/>
    </row>
    <row r="8" spans="1:8" ht="5.25" customHeight="1">
      <c r="A8" s="7"/>
      <c r="B8" s="12"/>
      <c r="C8" s="8"/>
      <c r="D8" s="8"/>
      <c r="E8" s="8"/>
      <c r="F8" s="8"/>
      <c r="G8" s="8"/>
      <c r="H8" s="9"/>
    </row>
    <row r="9" spans="1:8" ht="15.75">
      <c r="A9" s="589" t="s">
        <v>71</v>
      </c>
      <c r="B9" s="590"/>
      <c r="C9" s="590"/>
      <c r="D9" s="590"/>
      <c r="E9" s="590"/>
      <c r="F9" s="590"/>
      <c r="G9" s="590"/>
      <c r="H9" s="591"/>
    </row>
    <row r="10" spans="1:8" ht="35.25" customHeight="1">
      <c r="A10" s="592" t="s">
        <v>5</v>
      </c>
      <c r="B10" s="593"/>
      <c r="C10" s="593"/>
      <c r="D10" s="593"/>
      <c r="E10" s="593"/>
      <c r="F10" s="593"/>
      <c r="G10" s="593"/>
      <c r="H10" s="594"/>
    </row>
    <row r="11" spans="1:8" ht="5.25" customHeight="1">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5.75">
      <c r="A14" s="7"/>
      <c r="B14" s="597" t="s">
        <v>18</v>
      </c>
      <c r="C14" s="597"/>
      <c r="D14" s="597"/>
      <c r="E14" s="111"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6.25" customHeight="1">
      <c r="A17" s="610" t="s">
        <v>72</v>
      </c>
      <c r="B17" s="611"/>
      <c r="C17" s="611"/>
      <c r="D17" s="611"/>
      <c r="E17" s="611"/>
      <c r="F17" s="611"/>
      <c r="G17" s="611"/>
      <c r="H17" s="612"/>
    </row>
    <row r="18" spans="1:8" ht="8.25" customHeight="1">
      <c r="A18" s="7"/>
      <c r="B18" s="15"/>
      <c r="C18" s="8"/>
      <c r="D18" s="8"/>
      <c r="E18" s="8"/>
      <c r="F18" s="8"/>
      <c r="G18" s="8"/>
      <c r="H18" s="9"/>
    </row>
    <row r="19" spans="1:8" ht="15">
      <c r="A19" s="601" t="s">
        <v>73</v>
      </c>
      <c r="B19" s="595"/>
      <c r="C19" s="595"/>
      <c r="D19" s="595"/>
      <c r="E19" s="595"/>
      <c r="F19" s="595"/>
      <c r="G19" s="595"/>
      <c r="H19" s="596"/>
    </row>
    <row r="20" spans="1:8" ht="4.5" customHeight="1" thickBot="1">
      <c r="A20" s="7"/>
      <c r="B20" s="16"/>
      <c r="C20" s="16"/>
      <c r="D20" s="16"/>
      <c r="E20" s="16"/>
      <c r="F20" s="16"/>
      <c r="G20" s="16"/>
      <c r="H20" s="17"/>
    </row>
    <row r="21" spans="1:8" ht="16.5" thickBot="1">
      <c r="A21" s="717" t="s">
        <v>74</v>
      </c>
      <c r="B21" s="718"/>
      <c r="C21" s="719"/>
      <c r="D21" s="717" t="s">
        <v>75</v>
      </c>
      <c r="E21" s="718"/>
      <c r="F21" s="719"/>
      <c r="G21" s="783" t="s">
        <v>25</v>
      </c>
      <c r="H21" s="784"/>
    </row>
    <row r="22" spans="1:8" ht="27.75" customHeight="1" thickBot="1">
      <c r="A22" s="605">
        <v>210504</v>
      </c>
      <c r="B22" s="606"/>
      <c r="C22" s="607"/>
      <c r="D22" s="579" t="s">
        <v>255</v>
      </c>
      <c r="E22" s="580"/>
      <c r="F22" s="581"/>
      <c r="G22" s="608">
        <f>G115</f>
        <v>4998000.36</v>
      </c>
      <c r="H22" s="609"/>
    </row>
    <row r="23" spans="1:8" ht="6.75" customHeight="1">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6.75" customHeight="1">
      <c r="A26" s="7"/>
      <c r="B26" s="22"/>
      <c r="C26" s="8"/>
      <c r="D26" s="8"/>
      <c r="E26" s="8"/>
      <c r="F26" s="8"/>
      <c r="G26" s="8"/>
      <c r="H26" s="9"/>
    </row>
    <row r="27" spans="1:8" ht="15.75">
      <c r="A27" s="589" t="s">
        <v>79</v>
      </c>
      <c r="B27" s="590"/>
      <c r="C27" s="590"/>
      <c r="D27" s="590"/>
      <c r="E27" s="590"/>
      <c r="F27" s="8"/>
      <c r="G27" s="8"/>
      <c r="H27" s="9"/>
    </row>
    <row r="28" spans="1:8" ht="18" customHeight="1">
      <c r="A28" s="785" t="s">
        <v>476</v>
      </c>
      <c r="B28" s="786"/>
      <c r="C28" s="786"/>
      <c r="D28" s="786"/>
      <c r="E28" s="786"/>
      <c r="F28" s="786"/>
      <c r="G28" s="786"/>
      <c r="H28" s="787"/>
    </row>
    <row r="29" spans="1:8" ht="39" customHeight="1">
      <c r="A29" s="68" t="s">
        <v>81</v>
      </c>
      <c r="B29" s="680" t="s">
        <v>477</v>
      </c>
      <c r="C29" s="624"/>
      <c r="D29" s="624"/>
      <c r="E29" s="624"/>
      <c r="F29" s="624"/>
      <c r="G29" s="624"/>
      <c r="H29" s="625"/>
    </row>
    <row r="30" spans="1:8" ht="5.25" customHeight="1">
      <c r="A30" s="68"/>
      <c r="B30" s="619"/>
      <c r="C30" s="619"/>
      <c r="D30" s="619"/>
      <c r="E30" s="619"/>
      <c r="F30" s="619"/>
      <c r="G30" s="619"/>
      <c r="H30" s="620"/>
    </row>
    <row r="31" spans="1:8" ht="15">
      <c r="A31" s="68" t="s">
        <v>82</v>
      </c>
      <c r="B31" s="597" t="s">
        <v>83</v>
      </c>
      <c r="C31" s="597"/>
      <c r="D31" s="597"/>
      <c r="E31" s="597"/>
      <c r="F31" s="597"/>
      <c r="G31" s="597"/>
      <c r="H31" s="621"/>
    </row>
    <row r="32" spans="1:8" ht="12.75" customHeight="1">
      <c r="A32" s="68"/>
      <c r="B32" s="624" t="s">
        <v>256</v>
      </c>
      <c r="C32" s="624"/>
      <c r="D32" s="624"/>
      <c r="E32" s="624"/>
      <c r="F32" s="624"/>
      <c r="G32" s="624"/>
      <c r="H32" s="625"/>
    </row>
    <row r="33" spans="1:8" ht="15">
      <c r="A33" s="68"/>
      <c r="B33" s="637" t="s">
        <v>257</v>
      </c>
      <c r="C33" s="637"/>
      <c r="D33" s="637"/>
      <c r="E33" s="637"/>
      <c r="F33" s="637"/>
      <c r="G33" s="637"/>
      <c r="H33" s="788"/>
    </row>
    <row r="34" spans="1:8" ht="6" customHeight="1">
      <c r="A34" s="68"/>
      <c r="B34" s="619"/>
      <c r="C34" s="619"/>
      <c r="D34" s="619"/>
      <c r="E34" s="619"/>
      <c r="F34" s="619"/>
      <c r="G34" s="619"/>
      <c r="H34" s="620"/>
    </row>
    <row r="35" spans="1:8" ht="15">
      <c r="A35" s="68" t="s">
        <v>85</v>
      </c>
      <c r="B35" s="597" t="s">
        <v>86</v>
      </c>
      <c r="C35" s="597"/>
      <c r="D35" s="597"/>
      <c r="E35" s="597"/>
      <c r="F35" s="597"/>
      <c r="G35" s="597"/>
      <c r="H35" s="621"/>
    </row>
    <row r="36" spans="1:8" ht="81.75" customHeight="1">
      <c r="A36" s="68"/>
      <c r="B36" s="624" t="s">
        <v>258</v>
      </c>
      <c r="C36" s="624"/>
      <c r="D36" s="624"/>
      <c r="E36" s="624"/>
      <c r="F36" s="624"/>
      <c r="G36" s="624"/>
      <c r="H36" s="625"/>
    </row>
    <row r="37" spans="1:8" ht="5.25" customHeight="1">
      <c r="A37" s="68"/>
      <c r="B37" s="69"/>
      <c r="C37" s="69"/>
      <c r="D37" s="69"/>
      <c r="E37" s="69"/>
      <c r="F37" s="69"/>
      <c r="G37" s="69"/>
      <c r="H37" s="70"/>
    </row>
    <row r="38" spans="1:8" ht="15">
      <c r="A38" s="68" t="s">
        <v>88</v>
      </c>
      <c r="B38" s="597" t="s">
        <v>89</v>
      </c>
      <c r="C38" s="597"/>
      <c r="D38" s="597"/>
      <c r="E38" s="597"/>
      <c r="F38" s="597"/>
      <c r="G38" s="597"/>
      <c r="H38" s="621"/>
    </row>
    <row r="39" spans="1:8" ht="92.25" customHeight="1">
      <c r="A39" s="68"/>
      <c r="B39" s="624" t="s">
        <v>259</v>
      </c>
      <c r="C39" s="624"/>
      <c r="D39" s="624"/>
      <c r="E39" s="624"/>
      <c r="F39" s="624"/>
      <c r="G39" s="624"/>
      <c r="H39" s="625"/>
    </row>
    <row r="40" spans="1:8" ht="5.25" customHeight="1">
      <c r="A40" s="68"/>
      <c r="B40" s="619"/>
      <c r="C40" s="619"/>
      <c r="D40" s="619"/>
      <c r="E40" s="619"/>
      <c r="F40" s="619"/>
      <c r="G40" s="619"/>
      <c r="H40" s="620"/>
    </row>
    <row r="41" spans="1:8" ht="15">
      <c r="A41" s="68" t="s">
        <v>91</v>
      </c>
      <c r="B41" s="597" t="s">
        <v>92</v>
      </c>
      <c r="C41" s="597"/>
      <c r="D41" s="597"/>
      <c r="E41" s="597"/>
      <c r="F41" s="597"/>
      <c r="G41" s="597"/>
      <c r="H41" s="621"/>
    </row>
    <row r="42" spans="1:8" ht="45.75" customHeight="1">
      <c r="A42" s="71"/>
      <c r="B42" s="624" t="s">
        <v>260</v>
      </c>
      <c r="C42" s="624"/>
      <c r="D42" s="624"/>
      <c r="E42" s="624"/>
      <c r="F42" s="624"/>
      <c r="G42" s="624"/>
      <c r="H42" s="625"/>
    </row>
    <row r="43" spans="1:8" ht="6" customHeight="1">
      <c r="A43" s="626"/>
      <c r="B43" s="627"/>
      <c r="C43" s="627"/>
      <c r="D43" s="627"/>
      <c r="E43" s="627"/>
      <c r="F43" s="627"/>
      <c r="G43" s="627"/>
      <c r="H43" s="628"/>
    </row>
    <row r="44" spans="1:8" ht="18" customHeight="1">
      <c r="A44" s="589" t="s">
        <v>93</v>
      </c>
      <c r="B44" s="590"/>
      <c r="C44" s="590"/>
      <c r="D44" s="590"/>
      <c r="E44" s="590"/>
      <c r="F44" s="8"/>
      <c r="G44" s="8"/>
      <c r="H44" s="9"/>
    </row>
    <row r="45" spans="1:8" ht="9.75" customHeight="1" thickBot="1">
      <c r="A45" s="153"/>
      <c r="B45" s="41"/>
      <c r="C45" s="41"/>
      <c r="D45" s="41"/>
      <c r="E45" s="41"/>
      <c r="F45" s="41"/>
      <c r="G45" s="41"/>
      <c r="H45" s="154"/>
    </row>
    <row r="46" spans="1:8" ht="30" customHeight="1" thickBot="1">
      <c r="A46" s="233" t="s">
        <v>0</v>
      </c>
      <c r="B46" s="789" t="s">
        <v>94</v>
      </c>
      <c r="C46" s="790"/>
      <c r="D46" s="791"/>
      <c r="E46" s="233" t="s">
        <v>32</v>
      </c>
      <c r="F46" s="233" t="s">
        <v>33</v>
      </c>
      <c r="G46" s="233" t="s">
        <v>34</v>
      </c>
      <c r="H46" s="233" t="s">
        <v>35</v>
      </c>
    </row>
    <row r="47" spans="1:8" ht="15">
      <c r="A47" s="72">
        <v>1</v>
      </c>
      <c r="B47" s="632" t="s">
        <v>262</v>
      </c>
      <c r="C47" s="633"/>
      <c r="D47" s="792"/>
      <c r="E47" s="74" t="s">
        <v>62</v>
      </c>
      <c r="F47" s="33">
        <v>1</v>
      </c>
      <c r="G47" s="155">
        <v>40000</v>
      </c>
      <c r="H47" s="58">
        <f aca="true" t="shared" si="0" ref="H47:H80">G47*F47</f>
        <v>40000</v>
      </c>
    </row>
    <row r="48" spans="1:8" ht="15">
      <c r="A48" s="156">
        <v>2</v>
      </c>
      <c r="B48" s="636" t="s">
        <v>263</v>
      </c>
      <c r="C48" s="637"/>
      <c r="D48" s="788"/>
      <c r="E48" s="76" t="s">
        <v>62</v>
      </c>
      <c r="F48" s="85">
        <v>1</v>
      </c>
      <c r="G48" s="157">
        <v>40000</v>
      </c>
      <c r="H48" s="77">
        <f t="shared" si="0"/>
        <v>40000</v>
      </c>
    </row>
    <row r="49" spans="1:8" ht="15">
      <c r="A49" s="75">
        <v>3</v>
      </c>
      <c r="B49" s="636" t="s">
        <v>264</v>
      </c>
      <c r="C49" s="637"/>
      <c r="D49" s="788"/>
      <c r="E49" s="76" t="s">
        <v>62</v>
      </c>
      <c r="F49" s="105">
        <v>3</v>
      </c>
      <c r="G49" s="158">
        <v>105000</v>
      </c>
      <c r="H49" s="77">
        <f t="shared" si="0"/>
        <v>315000</v>
      </c>
    </row>
    <row r="50" spans="1:8" ht="15">
      <c r="A50" s="75">
        <v>4</v>
      </c>
      <c r="B50" s="636" t="s">
        <v>265</v>
      </c>
      <c r="C50" s="637"/>
      <c r="D50" s="788"/>
      <c r="E50" s="76" t="s">
        <v>62</v>
      </c>
      <c r="F50" s="105">
        <v>1</v>
      </c>
      <c r="G50" s="158">
        <v>125000</v>
      </c>
      <c r="H50" s="77">
        <f t="shared" si="0"/>
        <v>125000</v>
      </c>
    </row>
    <row r="51" spans="1:8" ht="15">
      <c r="A51" s="75">
        <v>5</v>
      </c>
      <c r="B51" s="636" t="s">
        <v>266</v>
      </c>
      <c r="C51" s="637"/>
      <c r="D51" s="788"/>
      <c r="E51" s="76" t="s">
        <v>62</v>
      </c>
      <c r="F51" s="105">
        <v>1</v>
      </c>
      <c r="G51" s="158">
        <v>90000</v>
      </c>
      <c r="H51" s="77">
        <f t="shared" si="0"/>
        <v>90000</v>
      </c>
    </row>
    <row r="52" spans="1:8" ht="15">
      <c r="A52" s="75">
        <v>6</v>
      </c>
      <c r="B52" s="636" t="s">
        <v>267</v>
      </c>
      <c r="C52" s="637"/>
      <c r="D52" s="788"/>
      <c r="E52" s="76" t="s">
        <v>62</v>
      </c>
      <c r="F52" s="105">
        <v>1</v>
      </c>
      <c r="G52" s="158">
        <v>85000</v>
      </c>
      <c r="H52" s="77">
        <f t="shared" si="0"/>
        <v>85000</v>
      </c>
    </row>
    <row r="53" spans="1:8" ht="15">
      <c r="A53" s="75">
        <v>7</v>
      </c>
      <c r="B53" s="636" t="s">
        <v>268</v>
      </c>
      <c r="C53" s="637"/>
      <c r="D53" s="788"/>
      <c r="E53" s="76" t="s">
        <v>62</v>
      </c>
      <c r="F53" s="105">
        <v>1</v>
      </c>
      <c r="G53" s="158">
        <v>63000</v>
      </c>
      <c r="H53" s="77">
        <f t="shared" si="0"/>
        <v>63000</v>
      </c>
    </row>
    <row r="54" spans="1:8" ht="15">
      <c r="A54" s="75">
        <v>8</v>
      </c>
      <c r="B54" s="636" t="s">
        <v>269</v>
      </c>
      <c r="C54" s="637"/>
      <c r="D54" s="788"/>
      <c r="E54" s="76" t="s">
        <v>62</v>
      </c>
      <c r="F54" s="105">
        <v>1</v>
      </c>
      <c r="G54" s="158">
        <v>60000</v>
      </c>
      <c r="H54" s="77">
        <f t="shared" si="0"/>
        <v>60000</v>
      </c>
    </row>
    <row r="55" spans="1:8" ht="15">
      <c r="A55" s="75">
        <v>9</v>
      </c>
      <c r="B55" s="636" t="s">
        <v>270</v>
      </c>
      <c r="C55" s="637"/>
      <c r="D55" s="788"/>
      <c r="E55" s="76" t="s">
        <v>62</v>
      </c>
      <c r="F55" s="105">
        <v>1</v>
      </c>
      <c r="G55" s="158">
        <v>60000</v>
      </c>
      <c r="H55" s="77">
        <f t="shared" si="0"/>
        <v>60000</v>
      </c>
    </row>
    <row r="56" spans="1:8" ht="15">
      <c r="A56" s="75">
        <v>10</v>
      </c>
      <c r="B56" s="636" t="s">
        <v>271</v>
      </c>
      <c r="C56" s="637"/>
      <c r="D56" s="788"/>
      <c r="E56" s="76" t="s">
        <v>62</v>
      </c>
      <c r="F56" s="105">
        <v>1</v>
      </c>
      <c r="G56" s="158">
        <v>60000</v>
      </c>
      <c r="H56" s="77">
        <f t="shared" si="0"/>
        <v>60000</v>
      </c>
    </row>
    <row r="57" spans="1:8" ht="15">
      <c r="A57" s="75">
        <v>11</v>
      </c>
      <c r="B57" s="636" t="s">
        <v>272</v>
      </c>
      <c r="C57" s="637"/>
      <c r="D57" s="788"/>
      <c r="E57" s="135" t="s">
        <v>62</v>
      </c>
      <c r="F57" s="105">
        <v>1</v>
      </c>
      <c r="G57" s="158">
        <v>90000</v>
      </c>
      <c r="H57" s="77">
        <f t="shared" si="0"/>
        <v>90000</v>
      </c>
    </row>
    <row r="58" spans="1:8" ht="15">
      <c r="A58" s="156">
        <v>12</v>
      </c>
      <c r="B58" s="636" t="s">
        <v>273</v>
      </c>
      <c r="C58" s="637"/>
      <c r="D58" s="788"/>
      <c r="E58" s="76" t="s">
        <v>62</v>
      </c>
      <c r="F58" s="85">
        <v>1</v>
      </c>
      <c r="G58" s="157">
        <v>70000</v>
      </c>
      <c r="H58" s="77">
        <f t="shared" si="0"/>
        <v>70000</v>
      </c>
    </row>
    <row r="59" spans="1:8" ht="15">
      <c r="A59" s="75">
        <v>13</v>
      </c>
      <c r="B59" s="636" t="s">
        <v>274</v>
      </c>
      <c r="C59" s="637"/>
      <c r="D59" s="788"/>
      <c r="E59" s="76" t="s">
        <v>62</v>
      </c>
      <c r="F59" s="105">
        <v>1</v>
      </c>
      <c r="G59" s="158">
        <v>68000</v>
      </c>
      <c r="H59" s="77">
        <f t="shared" si="0"/>
        <v>68000</v>
      </c>
    </row>
    <row r="60" spans="1:8" ht="15">
      <c r="A60" s="75">
        <v>14</v>
      </c>
      <c r="B60" s="636" t="s">
        <v>275</v>
      </c>
      <c r="C60" s="637"/>
      <c r="D60" s="788"/>
      <c r="E60" s="135" t="s">
        <v>62</v>
      </c>
      <c r="F60" s="136">
        <v>1</v>
      </c>
      <c r="G60" s="137">
        <v>73000</v>
      </c>
      <c r="H60" s="77">
        <f t="shared" si="0"/>
        <v>73000</v>
      </c>
    </row>
    <row r="61" spans="1:8" ht="15">
      <c r="A61" s="156">
        <v>15</v>
      </c>
      <c r="B61" s="636" t="s">
        <v>276</v>
      </c>
      <c r="C61" s="637"/>
      <c r="D61" s="788"/>
      <c r="E61" s="76" t="s">
        <v>62</v>
      </c>
      <c r="F61" s="105">
        <v>1</v>
      </c>
      <c r="G61" s="138">
        <v>50000</v>
      </c>
      <c r="H61" s="82">
        <f t="shared" si="0"/>
        <v>50000</v>
      </c>
    </row>
    <row r="62" spans="1:8" ht="15.75" thickBot="1">
      <c r="A62" s="107">
        <v>16</v>
      </c>
      <c r="B62" s="793" t="s">
        <v>277</v>
      </c>
      <c r="C62" s="794"/>
      <c r="D62" s="795"/>
      <c r="E62" s="65" t="s">
        <v>62</v>
      </c>
      <c r="F62" s="321">
        <v>1</v>
      </c>
      <c r="G62" s="322">
        <v>45000</v>
      </c>
      <c r="H62" s="126">
        <f t="shared" si="0"/>
        <v>45000</v>
      </c>
    </row>
    <row r="63" spans="1:8" ht="15">
      <c r="A63" s="72">
        <v>17</v>
      </c>
      <c r="B63" s="632" t="s">
        <v>278</v>
      </c>
      <c r="C63" s="633"/>
      <c r="D63" s="792"/>
      <c r="E63" s="74" t="s">
        <v>62</v>
      </c>
      <c r="F63" s="33">
        <v>1</v>
      </c>
      <c r="G63" s="320">
        <v>45000</v>
      </c>
      <c r="H63" s="58">
        <f t="shared" si="0"/>
        <v>45000</v>
      </c>
    </row>
    <row r="64" spans="1:8" ht="15">
      <c r="A64" s="75">
        <v>18</v>
      </c>
      <c r="B64" s="636" t="s">
        <v>279</v>
      </c>
      <c r="C64" s="637"/>
      <c r="D64" s="788"/>
      <c r="E64" s="76" t="s">
        <v>62</v>
      </c>
      <c r="F64" s="105">
        <v>1</v>
      </c>
      <c r="G64" s="138">
        <v>45000</v>
      </c>
      <c r="H64" s="82">
        <f t="shared" si="0"/>
        <v>45000</v>
      </c>
    </row>
    <row r="65" spans="1:8" ht="15">
      <c r="A65" s="156">
        <v>19</v>
      </c>
      <c r="B65" s="636" t="s">
        <v>280</v>
      </c>
      <c r="C65" s="637"/>
      <c r="D65" s="788"/>
      <c r="E65" s="76" t="s">
        <v>62</v>
      </c>
      <c r="F65" s="105">
        <v>1</v>
      </c>
      <c r="G65" s="138">
        <v>65000</v>
      </c>
      <c r="H65" s="82">
        <f t="shared" si="0"/>
        <v>65000</v>
      </c>
    </row>
    <row r="66" spans="1:8" ht="15">
      <c r="A66" s="75">
        <v>20</v>
      </c>
      <c r="B66" s="636" t="s">
        <v>281</v>
      </c>
      <c r="C66" s="637"/>
      <c r="D66" s="788"/>
      <c r="E66" s="76" t="s">
        <v>62</v>
      </c>
      <c r="F66" s="105">
        <v>1</v>
      </c>
      <c r="G66" s="138">
        <v>23000</v>
      </c>
      <c r="H66" s="82">
        <f t="shared" si="0"/>
        <v>23000</v>
      </c>
    </row>
    <row r="67" spans="1:8" ht="15">
      <c r="A67" s="156">
        <v>21</v>
      </c>
      <c r="B67" s="636" t="s">
        <v>282</v>
      </c>
      <c r="C67" s="637"/>
      <c r="D67" s="788"/>
      <c r="E67" s="76" t="s">
        <v>62</v>
      </c>
      <c r="F67" s="105">
        <v>1</v>
      </c>
      <c r="G67" s="138">
        <v>50000</v>
      </c>
      <c r="H67" s="82">
        <f t="shared" si="0"/>
        <v>50000</v>
      </c>
    </row>
    <row r="68" spans="1:8" ht="15">
      <c r="A68" s="75">
        <v>22</v>
      </c>
      <c r="B68" s="636" t="s">
        <v>283</v>
      </c>
      <c r="C68" s="637"/>
      <c r="D68" s="788"/>
      <c r="E68" s="76" t="s">
        <v>62</v>
      </c>
      <c r="F68" s="105">
        <v>2</v>
      </c>
      <c r="G68" s="138">
        <v>50000</v>
      </c>
      <c r="H68" s="82">
        <f t="shared" si="0"/>
        <v>100000</v>
      </c>
    </row>
    <row r="69" spans="1:8" ht="15">
      <c r="A69" s="156">
        <v>23</v>
      </c>
      <c r="B69" s="636" t="s">
        <v>284</v>
      </c>
      <c r="C69" s="637"/>
      <c r="D69" s="788"/>
      <c r="E69" s="76" t="s">
        <v>62</v>
      </c>
      <c r="F69" s="105">
        <v>3</v>
      </c>
      <c r="G69" s="138">
        <v>45000</v>
      </c>
      <c r="H69" s="82">
        <f t="shared" si="0"/>
        <v>135000</v>
      </c>
    </row>
    <row r="70" spans="1:8" ht="15">
      <c r="A70" s="75">
        <v>24</v>
      </c>
      <c r="B70" s="636" t="s">
        <v>285</v>
      </c>
      <c r="C70" s="637"/>
      <c r="D70" s="788"/>
      <c r="E70" s="76" t="s">
        <v>62</v>
      </c>
      <c r="F70" s="105">
        <v>1</v>
      </c>
      <c r="G70" s="138">
        <v>45000</v>
      </c>
      <c r="H70" s="82">
        <f t="shared" si="0"/>
        <v>45000</v>
      </c>
    </row>
    <row r="71" spans="1:8" ht="15">
      <c r="A71" s="156">
        <v>25</v>
      </c>
      <c r="B71" s="636" t="s">
        <v>286</v>
      </c>
      <c r="C71" s="637"/>
      <c r="D71" s="788"/>
      <c r="E71" s="76" t="s">
        <v>62</v>
      </c>
      <c r="F71" s="105">
        <v>3</v>
      </c>
      <c r="G71" s="138">
        <v>53000</v>
      </c>
      <c r="H71" s="82">
        <f t="shared" si="0"/>
        <v>159000</v>
      </c>
    </row>
    <row r="72" spans="1:8" ht="15">
      <c r="A72" s="75">
        <v>26</v>
      </c>
      <c r="B72" s="636" t="s">
        <v>287</v>
      </c>
      <c r="C72" s="637"/>
      <c r="D72" s="788"/>
      <c r="E72" s="76" t="s">
        <v>62</v>
      </c>
      <c r="F72" s="105">
        <v>4</v>
      </c>
      <c r="G72" s="138">
        <v>73000</v>
      </c>
      <c r="H72" s="82">
        <f t="shared" si="0"/>
        <v>292000</v>
      </c>
    </row>
    <row r="73" spans="1:8" ht="15">
      <c r="A73" s="156">
        <v>27</v>
      </c>
      <c r="B73" s="636" t="s">
        <v>288</v>
      </c>
      <c r="C73" s="637"/>
      <c r="D73" s="788"/>
      <c r="E73" s="76" t="s">
        <v>62</v>
      </c>
      <c r="F73" s="105">
        <v>2</v>
      </c>
      <c r="G73" s="138">
        <v>13000</v>
      </c>
      <c r="H73" s="82">
        <f t="shared" si="0"/>
        <v>26000</v>
      </c>
    </row>
    <row r="74" spans="1:8" ht="15">
      <c r="A74" s="75">
        <v>28</v>
      </c>
      <c r="B74" s="636" t="s">
        <v>289</v>
      </c>
      <c r="C74" s="637"/>
      <c r="D74" s="788"/>
      <c r="E74" s="76" t="s">
        <v>62</v>
      </c>
      <c r="F74" s="105">
        <v>1</v>
      </c>
      <c r="G74" s="138">
        <v>29000</v>
      </c>
      <c r="H74" s="82">
        <f t="shared" si="0"/>
        <v>29000</v>
      </c>
    </row>
    <row r="75" spans="1:8" ht="15">
      <c r="A75" s="156">
        <v>29</v>
      </c>
      <c r="B75" s="636" t="s">
        <v>290</v>
      </c>
      <c r="C75" s="637"/>
      <c r="D75" s="788"/>
      <c r="E75" s="76" t="s">
        <v>62</v>
      </c>
      <c r="F75" s="105">
        <v>1</v>
      </c>
      <c r="G75" s="138">
        <v>200000</v>
      </c>
      <c r="H75" s="82">
        <f t="shared" si="0"/>
        <v>200000</v>
      </c>
    </row>
    <row r="76" spans="1:8" ht="15">
      <c r="A76" s="75">
        <v>30</v>
      </c>
      <c r="B76" s="636" t="s">
        <v>291</v>
      </c>
      <c r="C76" s="637"/>
      <c r="D76" s="788"/>
      <c r="E76" s="76" t="s">
        <v>62</v>
      </c>
      <c r="F76" s="105">
        <v>1</v>
      </c>
      <c r="G76" s="138">
        <v>8621</v>
      </c>
      <c r="H76" s="82">
        <f t="shared" si="0"/>
        <v>8621</v>
      </c>
    </row>
    <row r="77" spans="1:8" ht="15">
      <c r="A77" s="156">
        <v>31</v>
      </c>
      <c r="B77" s="636" t="s">
        <v>292</v>
      </c>
      <c r="C77" s="637"/>
      <c r="D77" s="788"/>
      <c r="E77" s="76" t="s">
        <v>62</v>
      </c>
      <c r="F77" s="105">
        <v>1</v>
      </c>
      <c r="G77" s="138">
        <v>95000</v>
      </c>
      <c r="H77" s="82">
        <f t="shared" si="0"/>
        <v>95000</v>
      </c>
    </row>
    <row r="78" spans="1:8" ht="15">
      <c r="A78" s="75">
        <v>32</v>
      </c>
      <c r="B78" s="636" t="s">
        <v>293</v>
      </c>
      <c r="C78" s="637"/>
      <c r="D78" s="788"/>
      <c r="E78" s="76" t="s">
        <v>62</v>
      </c>
      <c r="F78" s="105">
        <v>1</v>
      </c>
      <c r="G78" s="138">
        <v>40000</v>
      </c>
      <c r="H78" s="82">
        <f t="shared" si="0"/>
        <v>40000</v>
      </c>
    </row>
    <row r="79" spans="1:8" ht="15">
      <c r="A79" s="156">
        <v>33</v>
      </c>
      <c r="B79" s="636" t="s">
        <v>294</v>
      </c>
      <c r="C79" s="637"/>
      <c r="D79" s="788"/>
      <c r="E79" s="76" t="s">
        <v>62</v>
      </c>
      <c r="F79" s="105">
        <v>1</v>
      </c>
      <c r="G79" s="138">
        <v>70000</v>
      </c>
      <c r="H79" s="82">
        <f t="shared" si="0"/>
        <v>70000</v>
      </c>
    </row>
    <row r="80" spans="1:8" ht="15.75" thickBot="1">
      <c r="A80" s="107">
        <v>34</v>
      </c>
      <c r="B80" s="793" t="s">
        <v>295</v>
      </c>
      <c r="C80" s="794"/>
      <c r="D80" s="795"/>
      <c r="E80" s="65" t="s">
        <v>62</v>
      </c>
      <c r="F80" s="321">
        <v>2</v>
      </c>
      <c r="G80" s="322">
        <v>35000</v>
      </c>
      <c r="H80" s="126">
        <f t="shared" si="0"/>
        <v>70000</v>
      </c>
    </row>
    <row r="81" spans="1:8" ht="15.75" thickBot="1">
      <c r="A81" s="638" t="s">
        <v>261</v>
      </c>
      <c r="B81" s="639"/>
      <c r="C81" s="639"/>
      <c r="D81" s="639"/>
      <c r="E81" s="639"/>
      <c r="F81" s="639"/>
      <c r="G81" s="640"/>
      <c r="H81" s="80">
        <f>SUM(H47:H80)</f>
        <v>2831621</v>
      </c>
    </row>
    <row r="82" spans="1:8" ht="15">
      <c r="A82" s="156">
        <v>35</v>
      </c>
      <c r="B82" s="796" t="s">
        <v>297</v>
      </c>
      <c r="C82" s="797"/>
      <c r="D82" s="315" t="s">
        <v>464</v>
      </c>
      <c r="E82" s="76" t="s">
        <v>62</v>
      </c>
      <c r="F82" s="105">
        <v>1</v>
      </c>
      <c r="G82" s="138">
        <v>43000</v>
      </c>
      <c r="H82" s="82">
        <f>G82*F82</f>
        <v>43000</v>
      </c>
    </row>
    <row r="83" spans="1:8" ht="15">
      <c r="A83" s="75">
        <v>36</v>
      </c>
      <c r="B83" s="798" t="s">
        <v>299</v>
      </c>
      <c r="C83" s="799"/>
      <c r="D83" s="316" t="s">
        <v>464</v>
      </c>
      <c r="E83" s="76" t="s">
        <v>62</v>
      </c>
      <c r="F83" s="105">
        <v>2</v>
      </c>
      <c r="G83" s="138">
        <v>45000</v>
      </c>
      <c r="H83" s="82">
        <f>G83*F83</f>
        <v>90000</v>
      </c>
    </row>
    <row r="84" spans="1:8" ht="15">
      <c r="A84" s="75">
        <v>38</v>
      </c>
      <c r="B84" s="798" t="s">
        <v>302</v>
      </c>
      <c r="C84" s="799"/>
      <c r="D84" s="316" t="s">
        <v>464</v>
      </c>
      <c r="E84" s="76" t="s">
        <v>62</v>
      </c>
      <c r="F84" s="105">
        <v>1</v>
      </c>
      <c r="G84" s="138">
        <v>50500</v>
      </c>
      <c r="H84" s="82">
        <f>G84*F84</f>
        <v>50500</v>
      </c>
    </row>
    <row r="85" spans="1:8" ht="15.75" thickBot="1">
      <c r="A85" s="75">
        <v>39</v>
      </c>
      <c r="B85" s="798" t="s">
        <v>303</v>
      </c>
      <c r="C85" s="799"/>
      <c r="D85" s="317" t="s">
        <v>464</v>
      </c>
      <c r="E85" s="76" t="s">
        <v>62</v>
      </c>
      <c r="F85" s="105">
        <v>2</v>
      </c>
      <c r="G85" s="138">
        <v>73500</v>
      </c>
      <c r="H85" s="82">
        <f>G85*F85</f>
        <v>147000</v>
      </c>
    </row>
    <row r="86" spans="1:8" ht="15.75" thickBot="1">
      <c r="A86" s="638" t="s">
        <v>469</v>
      </c>
      <c r="B86" s="639"/>
      <c r="C86" s="639"/>
      <c r="D86" s="639"/>
      <c r="E86" s="639"/>
      <c r="F86" s="639"/>
      <c r="G86" s="640"/>
      <c r="H86" s="80">
        <f>SUM(H82:H85)</f>
        <v>330500</v>
      </c>
    </row>
    <row r="87" spans="1:8" ht="15">
      <c r="A87" s="156">
        <v>40</v>
      </c>
      <c r="B87" s="796" t="s">
        <v>297</v>
      </c>
      <c r="C87" s="797"/>
      <c r="D87" s="315" t="s">
        <v>470</v>
      </c>
      <c r="E87" s="76" t="s">
        <v>62</v>
      </c>
      <c r="F87" s="105">
        <v>1</v>
      </c>
      <c r="G87" s="138">
        <v>43000</v>
      </c>
      <c r="H87" s="82">
        <f>G87*F87</f>
        <v>43000</v>
      </c>
    </row>
    <row r="88" spans="1:8" ht="15">
      <c r="A88" s="75">
        <v>41</v>
      </c>
      <c r="B88" s="798" t="s">
        <v>299</v>
      </c>
      <c r="C88" s="799"/>
      <c r="D88" s="316" t="s">
        <v>470</v>
      </c>
      <c r="E88" s="76" t="s">
        <v>62</v>
      </c>
      <c r="F88" s="105">
        <v>1</v>
      </c>
      <c r="G88" s="138">
        <v>45000</v>
      </c>
      <c r="H88" s="82">
        <f>G88*F88</f>
        <v>45000</v>
      </c>
    </row>
    <row r="89" spans="1:8" ht="15">
      <c r="A89" s="75">
        <v>43</v>
      </c>
      <c r="B89" s="798" t="s">
        <v>302</v>
      </c>
      <c r="C89" s="799"/>
      <c r="D89" s="316" t="s">
        <v>470</v>
      </c>
      <c r="E89" s="76" t="s">
        <v>62</v>
      </c>
      <c r="F89" s="105">
        <v>2</v>
      </c>
      <c r="G89" s="138">
        <v>50500</v>
      </c>
      <c r="H89" s="82">
        <f>G89*F89</f>
        <v>101000</v>
      </c>
    </row>
    <row r="90" spans="1:8" ht="15" customHeight="1" thickBot="1">
      <c r="A90" s="75">
        <v>44</v>
      </c>
      <c r="B90" s="798" t="s">
        <v>303</v>
      </c>
      <c r="C90" s="799"/>
      <c r="D90" s="317" t="s">
        <v>470</v>
      </c>
      <c r="E90" s="76" t="s">
        <v>62</v>
      </c>
      <c r="F90" s="105">
        <v>2</v>
      </c>
      <c r="G90" s="138">
        <v>73500</v>
      </c>
      <c r="H90" s="82">
        <f>G90*F90</f>
        <v>147000</v>
      </c>
    </row>
    <row r="91" spans="1:8" ht="15" customHeight="1" thickBot="1">
      <c r="A91" s="638" t="s">
        <v>471</v>
      </c>
      <c r="B91" s="639"/>
      <c r="C91" s="639"/>
      <c r="D91" s="639"/>
      <c r="E91" s="639"/>
      <c r="F91" s="639"/>
      <c r="G91" s="640"/>
      <c r="H91" s="80">
        <f>SUM(H87:H90)</f>
        <v>336000</v>
      </c>
    </row>
    <row r="92" spans="1:8" ht="15" customHeight="1">
      <c r="A92" s="156">
        <v>45</v>
      </c>
      <c r="B92" s="796" t="s">
        <v>297</v>
      </c>
      <c r="C92" s="797"/>
      <c r="D92" s="315" t="s">
        <v>465</v>
      </c>
      <c r="E92" s="76" t="s">
        <v>62</v>
      </c>
      <c r="F92" s="105">
        <v>1</v>
      </c>
      <c r="G92" s="138">
        <v>43000</v>
      </c>
      <c r="H92" s="82">
        <f>G92*F92</f>
        <v>43000</v>
      </c>
    </row>
    <row r="93" spans="1:8" ht="15">
      <c r="A93" s="75">
        <v>46</v>
      </c>
      <c r="B93" s="798" t="s">
        <v>298</v>
      </c>
      <c r="C93" s="799"/>
      <c r="D93" s="316" t="s">
        <v>465</v>
      </c>
      <c r="E93" s="76" t="s">
        <v>62</v>
      </c>
      <c r="F93" s="105">
        <v>1</v>
      </c>
      <c r="G93" s="138">
        <v>15500</v>
      </c>
      <c r="H93" s="82">
        <f>G93*F93</f>
        <v>15500</v>
      </c>
    </row>
    <row r="94" spans="1:8" ht="15.75" thickBot="1">
      <c r="A94" s="75">
        <v>47</v>
      </c>
      <c r="B94" s="798" t="s">
        <v>301</v>
      </c>
      <c r="C94" s="799"/>
      <c r="D94" s="316" t="s">
        <v>465</v>
      </c>
      <c r="E94" s="76" t="s">
        <v>62</v>
      </c>
      <c r="F94" s="105">
        <v>1</v>
      </c>
      <c r="G94" s="138">
        <v>38000</v>
      </c>
      <c r="H94" s="82">
        <f>G94*F94</f>
        <v>38000</v>
      </c>
    </row>
    <row r="95" spans="1:8" ht="15.75" thickBot="1">
      <c r="A95" s="638" t="s">
        <v>472</v>
      </c>
      <c r="B95" s="639"/>
      <c r="C95" s="639"/>
      <c r="D95" s="639"/>
      <c r="E95" s="639"/>
      <c r="F95" s="639"/>
      <c r="G95" s="640"/>
      <c r="H95" s="80">
        <f>SUM(H92:H94)</f>
        <v>96500</v>
      </c>
    </row>
    <row r="96" spans="1:8" ht="15">
      <c r="A96" s="156">
        <v>48</v>
      </c>
      <c r="B96" s="796" t="s">
        <v>297</v>
      </c>
      <c r="C96" s="797"/>
      <c r="D96" s="315" t="s">
        <v>466</v>
      </c>
      <c r="E96" s="76" t="s">
        <v>62</v>
      </c>
      <c r="F96" s="105">
        <v>1</v>
      </c>
      <c r="G96" s="138">
        <v>43000</v>
      </c>
      <c r="H96" s="82">
        <f aca="true" t="shared" si="1" ref="H96:H102">G96*F96</f>
        <v>43000</v>
      </c>
    </row>
    <row r="97" spans="1:8" ht="15">
      <c r="A97" s="75">
        <v>49</v>
      </c>
      <c r="B97" s="798" t="s">
        <v>299</v>
      </c>
      <c r="C97" s="799"/>
      <c r="D97" s="316" t="s">
        <v>466</v>
      </c>
      <c r="E97" s="76" t="s">
        <v>62</v>
      </c>
      <c r="F97" s="105">
        <v>1</v>
      </c>
      <c r="G97" s="138">
        <v>45000</v>
      </c>
      <c r="H97" s="82">
        <f t="shared" si="1"/>
        <v>45000</v>
      </c>
    </row>
    <row r="98" spans="1:8" ht="15">
      <c r="A98" s="75">
        <v>50</v>
      </c>
      <c r="B98" s="798" t="s">
        <v>300</v>
      </c>
      <c r="C98" s="799"/>
      <c r="D98" s="316" t="s">
        <v>466</v>
      </c>
      <c r="E98" s="76" t="s">
        <v>62</v>
      </c>
      <c r="F98" s="105">
        <v>1</v>
      </c>
      <c r="G98" s="138">
        <v>50000</v>
      </c>
      <c r="H98" s="82">
        <f t="shared" si="1"/>
        <v>50000</v>
      </c>
    </row>
    <row r="99" spans="1:8" ht="15">
      <c r="A99" s="75">
        <v>51</v>
      </c>
      <c r="B99" s="798" t="s">
        <v>273</v>
      </c>
      <c r="C99" s="799"/>
      <c r="D99" s="316" t="s">
        <v>466</v>
      </c>
      <c r="E99" s="76" t="s">
        <v>62</v>
      </c>
      <c r="F99" s="105">
        <v>1</v>
      </c>
      <c r="G99" s="138">
        <v>70000</v>
      </c>
      <c r="H99" s="82">
        <f t="shared" si="1"/>
        <v>70000</v>
      </c>
    </row>
    <row r="100" spans="1:8" ht="15">
      <c r="A100" s="75">
        <v>52</v>
      </c>
      <c r="B100" s="798" t="s">
        <v>301</v>
      </c>
      <c r="C100" s="799"/>
      <c r="D100" s="316" t="s">
        <v>466</v>
      </c>
      <c r="E100" s="76" t="s">
        <v>62</v>
      </c>
      <c r="F100" s="105">
        <v>1</v>
      </c>
      <c r="G100" s="138">
        <v>38000</v>
      </c>
      <c r="H100" s="82">
        <f t="shared" si="1"/>
        <v>38000</v>
      </c>
    </row>
    <row r="101" spans="1:8" ht="15">
      <c r="A101" s="75">
        <v>53</v>
      </c>
      <c r="B101" s="798" t="s">
        <v>302</v>
      </c>
      <c r="C101" s="799"/>
      <c r="D101" s="316" t="s">
        <v>466</v>
      </c>
      <c r="E101" s="76" t="s">
        <v>62</v>
      </c>
      <c r="F101" s="105">
        <v>1</v>
      </c>
      <c r="G101" s="138">
        <v>50500</v>
      </c>
      <c r="H101" s="82">
        <f t="shared" si="1"/>
        <v>50500</v>
      </c>
    </row>
    <row r="102" spans="1:8" ht="15.75" thickBot="1">
      <c r="A102" s="75">
        <v>54</v>
      </c>
      <c r="B102" s="798" t="s">
        <v>303</v>
      </c>
      <c r="C102" s="799"/>
      <c r="D102" s="317" t="s">
        <v>466</v>
      </c>
      <c r="E102" s="76" t="s">
        <v>62</v>
      </c>
      <c r="F102" s="105">
        <v>2</v>
      </c>
      <c r="G102" s="138">
        <v>73500</v>
      </c>
      <c r="H102" s="82">
        <f t="shared" si="1"/>
        <v>147000</v>
      </c>
    </row>
    <row r="103" spans="1:8" ht="15.75" thickBot="1">
      <c r="A103" s="638" t="s">
        <v>473</v>
      </c>
      <c r="B103" s="639"/>
      <c r="C103" s="639"/>
      <c r="D103" s="639"/>
      <c r="E103" s="639"/>
      <c r="F103" s="639"/>
      <c r="G103" s="640"/>
      <c r="H103" s="80">
        <f>SUM(H96:H102)</f>
        <v>443500</v>
      </c>
    </row>
    <row r="104" spans="1:8" ht="15">
      <c r="A104" s="156">
        <v>55</v>
      </c>
      <c r="B104" s="796" t="s">
        <v>297</v>
      </c>
      <c r="C104" s="797"/>
      <c r="D104" s="315" t="s">
        <v>467</v>
      </c>
      <c r="E104" s="76" t="s">
        <v>62</v>
      </c>
      <c r="F104" s="105">
        <v>1</v>
      </c>
      <c r="G104" s="138">
        <v>43000</v>
      </c>
      <c r="H104" s="82">
        <f>G104*F104</f>
        <v>43000</v>
      </c>
    </row>
    <row r="105" spans="1:8" ht="15" customHeight="1">
      <c r="A105" s="75">
        <v>56</v>
      </c>
      <c r="B105" s="798" t="s">
        <v>299</v>
      </c>
      <c r="C105" s="799"/>
      <c r="D105" s="316" t="s">
        <v>467</v>
      </c>
      <c r="E105" s="76" t="s">
        <v>62</v>
      </c>
      <c r="F105" s="105">
        <v>1</v>
      </c>
      <c r="G105" s="138">
        <v>45000</v>
      </c>
      <c r="H105" s="82">
        <f>G105*F105</f>
        <v>45000</v>
      </c>
    </row>
    <row r="106" spans="1:8" ht="15">
      <c r="A106" s="75">
        <v>57</v>
      </c>
      <c r="B106" s="798" t="s">
        <v>298</v>
      </c>
      <c r="C106" s="799"/>
      <c r="D106" s="316" t="s">
        <v>467</v>
      </c>
      <c r="E106" s="76" t="s">
        <v>62</v>
      </c>
      <c r="F106" s="105">
        <v>1</v>
      </c>
      <c r="G106" s="138">
        <v>15500</v>
      </c>
      <c r="H106" s="82">
        <f>G106*F106</f>
        <v>15500</v>
      </c>
    </row>
    <row r="107" spans="1:8" ht="15.75" thickBot="1">
      <c r="A107" s="75">
        <v>58</v>
      </c>
      <c r="B107" s="798" t="s">
        <v>302</v>
      </c>
      <c r="C107" s="799"/>
      <c r="D107" s="316" t="s">
        <v>467</v>
      </c>
      <c r="E107" s="76" t="s">
        <v>62</v>
      </c>
      <c r="F107" s="105">
        <v>1</v>
      </c>
      <c r="G107" s="138">
        <v>50500</v>
      </c>
      <c r="H107" s="82">
        <f>G107*F107</f>
        <v>50500</v>
      </c>
    </row>
    <row r="108" spans="1:8" ht="15.75" thickBot="1">
      <c r="A108" s="638" t="s">
        <v>474</v>
      </c>
      <c r="B108" s="639"/>
      <c r="C108" s="639"/>
      <c r="D108" s="639"/>
      <c r="E108" s="639"/>
      <c r="F108" s="639"/>
      <c r="G108" s="640"/>
      <c r="H108" s="80">
        <f>SUM(H104:H107)</f>
        <v>154000</v>
      </c>
    </row>
    <row r="109" spans="1:8" ht="15">
      <c r="A109" s="75">
        <v>59</v>
      </c>
      <c r="B109" s="798" t="s">
        <v>302</v>
      </c>
      <c r="C109" s="799"/>
      <c r="D109" s="316" t="s">
        <v>468</v>
      </c>
      <c r="E109" s="76" t="s">
        <v>62</v>
      </c>
      <c r="F109" s="105">
        <v>2</v>
      </c>
      <c r="G109" s="138">
        <v>50500</v>
      </c>
      <c r="H109" s="82">
        <f>G109*F109</f>
        <v>101000</v>
      </c>
    </row>
    <row r="110" spans="1:8" ht="15" customHeight="1" thickBot="1">
      <c r="A110" s="75">
        <v>60</v>
      </c>
      <c r="B110" s="798" t="s">
        <v>298</v>
      </c>
      <c r="C110" s="799"/>
      <c r="D110" s="316" t="s">
        <v>468</v>
      </c>
      <c r="E110" s="76" t="s">
        <v>62</v>
      </c>
      <c r="F110" s="105">
        <v>1</v>
      </c>
      <c r="G110" s="138">
        <v>15500</v>
      </c>
      <c r="H110" s="82">
        <f>G110*F110</f>
        <v>15500</v>
      </c>
    </row>
    <row r="111" spans="1:9" ht="15" customHeight="1" thickBot="1">
      <c r="A111" s="638" t="s">
        <v>475</v>
      </c>
      <c r="B111" s="639"/>
      <c r="C111" s="639"/>
      <c r="D111" s="639"/>
      <c r="E111" s="639"/>
      <c r="F111" s="639"/>
      <c r="G111" s="640"/>
      <c r="H111" s="80">
        <f>SUM(H109:H110)</f>
        <v>116500</v>
      </c>
      <c r="I111" s="318"/>
    </row>
    <row r="112" spans="1:9" ht="15.75" customHeight="1" thickBot="1">
      <c r="A112" s="638" t="s">
        <v>296</v>
      </c>
      <c r="B112" s="639"/>
      <c r="C112" s="639"/>
      <c r="D112" s="639"/>
      <c r="E112" s="639"/>
      <c r="F112" s="639"/>
      <c r="G112" s="640"/>
      <c r="H112" s="80">
        <f>H111+H108+H103+H95+H91+H86</f>
        <v>1477000</v>
      </c>
      <c r="I112" s="318"/>
    </row>
    <row r="113" spans="1:9" ht="15.75" thickBot="1">
      <c r="A113" s="736" t="s">
        <v>36</v>
      </c>
      <c r="B113" s="737"/>
      <c r="C113" s="737"/>
      <c r="D113" s="737"/>
      <c r="E113" s="737"/>
      <c r="F113" s="738"/>
      <c r="G113" s="800">
        <f>H111+H108+H103+H95+H91+H86+H81</f>
        <v>4308621</v>
      </c>
      <c r="H113" s="801"/>
      <c r="I113" s="86"/>
    </row>
    <row r="114" spans="1:8" ht="15.75" thickBot="1">
      <c r="A114" s="215" t="s">
        <v>96</v>
      </c>
      <c r="B114" s="216"/>
      <c r="C114" s="216"/>
      <c r="D114" s="319" t="s">
        <v>97</v>
      </c>
      <c r="E114" s="216"/>
      <c r="F114" s="218">
        <v>0.16</v>
      </c>
      <c r="G114" s="800">
        <f>G113*F114</f>
        <v>689379.36</v>
      </c>
      <c r="H114" s="801"/>
    </row>
    <row r="115" spans="1:8" ht="15.75" thickBot="1">
      <c r="A115" s="736" t="s">
        <v>38</v>
      </c>
      <c r="B115" s="737"/>
      <c r="C115" s="737"/>
      <c r="D115" s="737"/>
      <c r="E115" s="737"/>
      <c r="F115" s="738"/>
      <c r="G115" s="802">
        <f>SUM(G113:H114)</f>
        <v>4998000.36</v>
      </c>
      <c r="H115" s="801"/>
    </row>
    <row r="116" spans="1:9" ht="4.5" customHeight="1" thickBot="1">
      <c r="A116" s="140"/>
      <c r="B116" s="27"/>
      <c r="C116" s="57"/>
      <c r="D116" s="57"/>
      <c r="E116" s="141"/>
      <c r="F116" s="141"/>
      <c r="G116" s="141"/>
      <c r="H116" s="142"/>
      <c r="I116" s="86"/>
    </row>
    <row r="117" spans="1:8" ht="15.75" thickBot="1">
      <c r="A117" s="651" t="s">
        <v>99</v>
      </c>
      <c r="B117" s="652"/>
      <c r="C117" s="652"/>
      <c r="D117" s="652"/>
      <c r="E117" s="652"/>
      <c r="F117" s="652"/>
      <c r="G117" s="652"/>
      <c r="H117" s="653"/>
    </row>
    <row r="118" spans="1:8" ht="27.75" customHeight="1">
      <c r="A118" s="93" t="s">
        <v>81</v>
      </c>
      <c r="B118" s="654" t="s">
        <v>100</v>
      </c>
      <c r="C118" s="655"/>
      <c r="D118" s="655"/>
      <c r="E118" s="655"/>
      <c r="F118" s="655"/>
      <c r="G118" s="655"/>
      <c r="H118" s="656"/>
    </row>
    <row r="119" spans="1:8" ht="15">
      <c r="A119" s="94" t="s">
        <v>82</v>
      </c>
      <c r="B119" s="657" t="s">
        <v>101</v>
      </c>
      <c r="C119" s="658"/>
      <c r="D119" s="658"/>
      <c r="E119" s="658"/>
      <c r="F119" s="658"/>
      <c r="G119" s="658"/>
      <c r="H119" s="659"/>
    </row>
    <row r="120" spans="1:8" ht="30.75" customHeight="1">
      <c r="A120" s="94" t="s">
        <v>85</v>
      </c>
      <c r="B120" s="657" t="s">
        <v>304</v>
      </c>
      <c r="C120" s="658"/>
      <c r="D120" s="658"/>
      <c r="E120" s="658"/>
      <c r="F120" s="658"/>
      <c r="G120" s="658"/>
      <c r="H120" s="659"/>
    </row>
    <row r="121" spans="1:8" ht="40.5" customHeight="1">
      <c r="A121" s="94" t="s">
        <v>88</v>
      </c>
      <c r="B121" s="714" t="s">
        <v>102</v>
      </c>
      <c r="C121" s="715"/>
      <c r="D121" s="715"/>
      <c r="E121" s="715"/>
      <c r="F121" s="715"/>
      <c r="G121" s="715"/>
      <c r="H121" s="716"/>
    </row>
    <row r="122" spans="1:8" ht="27.75" customHeight="1">
      <c r="A122" s="94" t="s">
        <v>91</v>
      </c>
      <c r="B122" s="657" t="s">
        <v>103</v>
      </c>
      <c r="C122" s="658"/>
      <c r="D122" s="658"/>
      <c r="E122" s="658"/>
      <c r="F122" s="658"/>
      <c r="G122" s="658"/>
      <c r="H122" s="659"/>
    </row>
    <row r="123" spans="1:8" ht="30" customHeight="1">
      <c r="A123" s="94" t="s">
        <v>104</v>
      </c>
      <c r="B123" s="657" t="s">
        <v>105</v>
      </c>
      <c r="C123" s="658"/>
      <c r="D123" s="658"/>
      <c r="E123" s="658"/>
      <c r="F123" s="658"/>
      <c r="G123" s="658"/>
      <c r="H123" s="659"/>
    </row>
    <row r="124" spans="1:8" ht="15">
      <c r="A124" s="94" t="s">
        <v>106</v>
      </c>
      <c r="B124" s="657" t="s">
        <v>107</v>
      </c>
      <c r="C124" s="658"/>
      <c r="D124" s="658"/>
      <c r="E124" s="658"/>
      <c r="F124" s="658"/>
      <c r="G124" s="658"/>
      <c r="H124" s="659"/>
    </row>
    <row r="125" spans="1:8" ht="15">
      <c r="A125" s="94" t="s">
        <v>108</v>
      </c>
      <c r="B125" s="657" t="s">
        <v>109</v>
      </c>
      <c r="C125" s="658"/>
      <c r="D125" s="658"/>
      <c r="E125" s="658"/>
      <c r="F125" s="658"/>
      <c r="G125" s="658"/>
      <c r="H125" s="659"/>
    </row>
    <row r="126" spans="1:8" ht="15">
      <c r="A126" s="94" t="s">
        <v>110</v>
      </c>
      <c r="B126" s="657" t="s">
        <v>111</v>
      </c>
      <c r="C126" s="658"/>
      <c r="D126" s="658"/>
      <c r="E126" s="658"/>
      <c r="F126" s="658"/>
      <c r="G126" s="658"/>
      <c r="H126" s="659"/>
    </row>
    <row r="127" spans="1:8" ht="28.5" customHeight="1">
      <c r="A127" s="94" t="s">
        <v>112</v>
      </c>
      <c r="B127" s="657" t="s">
        <v>113</v>
      </c>
      <c r="C127" s="658"/>
      <c r="D127" s="658"/>
      <c r="E127" s="658"/>
      <c r="F127" s="658"/>
      <c r="G127" s="658"/>
      <c r="H127" s="659"/>
    </row>
    <row r="128" spans="1:8" ht="28.5" customHeight="1" thickBot="1">
      <c r="A128" s="159" t="s">
        <v>114</v>
      </c>
      <c r="B128" s="803" t="s">
        <v>115</v>
      </c>
      <c r="C128" s="804"/>
      <c r="D128" s="804"/>
      <c r="E128" s="804"/>
      <c r="F128" s="804"/>
      <c r="G128" s="804"/>
      <c r="H128" s="805"/>
    </row>
    <row r="129" spans="1:8" ht="15">
      <c r="A129" s="18"/>
      <c r="B129" s="95"/>
      <c r="C129" s="20"/>
      <c r="D129" s="20"/>
      <c r="E129" s="20"/>
      <c r="F129" s="20"/>
      <c r="G129" s="20"/>
      <c r="H129" s="21"/>
    </row>
    <row r="130" spans="1:8" ht="15.75" customHeight="1">
      <c r="A130" s="589" t="s">
        <v>116</v>
      </c>
      <c r="B130" s="590"/>
      <c r="C130" s="590"/>
      <c r="D130" s="590"/>
      <c r="E130" s="590"/>
      <c r="F130" s="590"/>
      <c r="G130" s="590"/>
      <c r="H130" s="591"/>
    </row>
    <row r="131" spans="1:8" ht="15">
      <c r="A131" s="81" t="s">
        <v>81</v>
      </c>
      <c r="B131" s="617" t="s">
        <v>117</v>
      </c>
      <c r="C131" s="617"/>
      <c r="D131" s="617"/>
      <c r="E131" s="617"/>
      <c r="F131" s="617"/>
      <c r="G131" s="617"/>
      <c r="H131" s="618"/>
    </row>
    <row r="132" spans="1:8" ht="15.75" customHeight="1">
      <c r="A132" s="83" t="s">
        <v>82</v>
      </c>
      <c r="B132" s="622" t="s">
        <v>118</v>
      </c>
      <c r="C132" s="622"/>
      <c r="D132" s="622"/>
      <c r="E132" s="622"/>
      <c r="F132" s="622"/>
      <c r="G132" s="622"/>
      <c r="H132" s="623"/>
    </row>
    <row r="133" spans="1:8" ht="15.75" customHeight="1">
      <c r="A133" s="83" t="s">
        <v>85</v>
      </c>
      <c r="B133" s="622" t="s">
        <v>119</v>
      </c>
      <c r="C133" s="622"/>
      <c r="D133" s="622"/>
      <c r="E133" s="622"/>
      <c r="F133" s="622"/>
      <c r="G133" s="622"/>
      <c r="H133" s="623"/>
    </row>
    <row r="134" spans="1:8" ht="15" customHeight="1">
      <c r="A134" s="96"/>
      <c r="B134" s="97"/>
      <c r="C134" s="98"/>
      <c r="D134" s="98"/>
      <c r="E134" s="98"/>
      <c r="F134" s="98"/>
      <c r="G134" s="98"/>
      <c r="H134" s="99"/>
    </row>
    <row r="135" spans="1:8" ht="15" customHeight="1">
      <c r="A135" s="660" t="s">
        <v>120</v>
      </c>
      <c r="B135" s="597"/>
      <c r="C135" s="597"/>
      <c r="D135" s="597"/>
      <c r="E135" s="597"/>
      <c r="F135" s="597"/>
      <c r="G135" s="597"/>
      <c r="H135" s="621"/>
    </row>
    <row r="136" spans="1:8" ht="15">
      <c r="A136" s="661" t="s">
        <v>137</v>
      </c>
      <c r="B136" s="617"/>
      <c r="C136" s="617"/>
      <c r="D136" s="617"/>
      <c r="E136" s="617"/>
      <c r="F136" s="617"/>
      <c r="G136" s="617"/>
      <c r="H136" s="618"/>
    </row>
    <row r="137" spans="1:8" ht="15.75" customHeight="1">
      <c r="A137" s="96"/>
      <c r="B137" s="97"/>
      <c r="C137" s="98"/>
      <c r="D137" s="98"/>
      <c r="E137" s="98"/>
      <c r="F137" s="98"/>
      <c r="G137" s="98"/>
      <c r="H137" s="99"/>
    </row>
    <row r="138" spans="1:8" ht="15" customHeight="1">
      <c r="A138" s="660" t="s">
        <v>121</v>
      </c>
      <c r="B138" s="597"/>
      <c r="C138" s="597"/>
      <c r="D138" s="597"/>
      <c r="E138" s="597"/>
      <c r="F138" s="597"/>
      <c r="G138" s="597"/>
      <c r="H138" s="621"/>
    </row>
    <row r="139" spans="1:8" ht="15">
      <c r="A139" s="661" t="s">
        <v>183</v>
      </c>
      <c r="B139" s="617"/>
      <c r="C139" s="617"/>
      <c r="D139" s="617"/>
      <c r="E139" s="617"/>
      <c r="F139" s="617"/>
      <c r="G139" s="617"/>
      <c r="H139" s="618"/>
    </row>
    <row r="140" spans="1:8" ht="15">
      <c r="A140" s="100"/>
      <c r="B140" s="313"/>
      <c r="C140" s="313"/>
      <c r="D140" s="313"/>
      <c r="E140" s="313"/>
      <c r="F140" s="313"/>
      <c r="G140" s="313"/>
      <c r="H140" s="314"/>
    </row>
    <row r="141" spans="1:8" ht="31.5" customHeight="1">
      <c r="A141" s="660" t="s">
        <v>122</v>
      </c>
      <c r="B141" s="597"/>
      <c r="C141" s="597"/>
      <c r="D141" s="597"/>
      <c r="E141" s="597"/>
      <c r="F141" s="597"/>
      <c r="G141" s="597"/>
      <c r="H141" s="621"/>
    </row>
    <row r="142" spans="1:8" ht="53.25" customHeight="1">
      <c r="A142" s="806" t="s">
        <v>123</v>
      </c>
      <c r="B142" s="807"/>
      <c r="C142" s="807"/>
      <c r="D142" s="807"/>
      <c r="E142" s="807"/>
      <c r="F142" s="807"/>
      <c r="G142" s="807"/>
      <c r="H142" s="808"/>
    </row>
    <row r="143" spans="1:8" ht="15">
      <c r="A143" s="96"/>
      <c r="B143" s="97"/>
      <c r="C143" s="98"/>
      <c r="D143" s="98"/>
      <c r="E143" s="98"/>
      <c r="F143" s="98"/>
      <c r="G143" s="98"/>
      <c r="H143" s="99"/>
    </row>
    <row r="144" spans="1:8" ht="15">
      <c r="A144" s="660" t="s">
        <v>124</v>
      </c>
      <c r="B144" s="597"/>
      <c r="C144" s="597"/>
      <c r="D144" s="597"/>
      <c r="E144" s="597"/>
      <c r="F144" s="597"/>
      <c r="G144" s="597"/>
      <c r="H144" s="621"/>
    </row>
    <row r="145" spans="1:8" ht="15">
      <c r="A145" s="660" t="s">
        <v>40</v>
      </c>
      <c r="B145" s="597"/>
      <c r="C145" s="595" t="s">
        <v>305</v>
      </c>
      <c r="D145" s="595"/>
      <c r="E145" s="595"/>
      <c r="F145" s="595"/>
      <c r="G145" s="595"/>
      <c r="H145" s="596"/>
    </row>
    <row r="146" spans="1:8" ht="15">
      <c r="A146" s="660" t="s">
        <v>41</v>
      </c>
      <c r="B146" s="597"/>
      <c r="C146" s="595" t="s">
        <v>306</v>
      </c>
      <c r="D146" s="595"/>
      <c r="E146" s="595"/>
      <c r="F146" s="595"/>
      <c r="G146" s="595"/>
      <c r="H146" s="596"/>
    </row>
    <row r="147" spans="1:8" ht="15">
      <c r="A147" s="660" t="s">
        <v>43</v>
      </c>
      <c r="B147" s="597"/>
      <c r="C147" s="595" t="s">
        <v>307</v>
      </c>
      <c r="D147" s="595"/>
      <c r="E147" s="595"/>
      <c r="F147" s="595"/>
      <c r="G147" s="595"/>
      <c r="H147" s="596"/>
    </row>
    <row r="148" spans="1:8" ht="15">
      <c r="A148" s="663" t="s">
        <v>45</v>
      </c>
      <c r="B148" s="616"/>
      <c r="C148" s="617" t="s">
        <v>2</v>
      </c>
      <c r="D148" s="617"/>
      <c r="E148" s="617"/>
      <c r="F148" s="617"/>
      <c r="G148" s="617"/>
      <c r="H148" s="618"/>
    </row>
    <row r="149" spans="1:8" ht="15.75" thickBot="1">
      <c r="A149" s="7"/>
      <c r="B149" s="8"/>
      <c r="C149" s="8"/>
      <c r="D149" s="8"/>
      <c r="E149" s="8"/>
      <c r="F149" s="8"/>
      <c r="G149" s="8"/>
      <c r="H149" s="9"/>
    </row>
    <row r="150" spans="1:8" ht="15">
      <c r="A150" s="664" t="s">
        <v>46</v>
      </c>
      <c r="B150" s="665"/>
      <c r="C150" s="666"/>
      <c r="D150" s="571"/>
      <c r="E150" s="667" t="s">
        <v>127</v>
      </c>
      <c r="F150" s="668"/>
      <c r="G150" s="668"/>
      <c r="H150" s="669"/>
    </row>
    <row r="151" spans="1:8" ht="24" customHeight="1">
      <c r="A151" s="572"/>
      <c r="B151" s="670"/>
      <c r="C151" s="670"/>
      <c r="D151" s="573"/>
      <c r="E151" s="572"/>
      <c r="F151" s="670"/>
      <c r="G151" s="670"/>
      <c r="H151" s="573"/>
    </row>
    <row r="152" spans="1:8" ht="60" customHeight="1" thickBot="1">
      <c r="A152" s="574"/>
      <c r="B152" s="671"/>
      <c r="C152" s="671"/>
      <c r="D152" s="575"/>
      <c r="E152" s="574"/>
      <c r="F152" s="671"/>
      <c r="G152" s="671"/>
      <c r="H152" s="575"/>
    </row>
    <row r="153" spans="1:8" ht="15">
      <c r="A153" s="672" t="s">
        <v>48</v>
      </c>
      <c r="B153" s="673"/>
      <c r="C153" s="673"/>
      <c r="D153" s="674"/>
      <c r="E153" s="675" t="s">
        <v>48</v>
      </c>
      <c r="F153" s="676"/>
      <c r="G153" s="676"/>
      <c r="H153" s="677"/>
    </row>
    <row r="154" spans="1:8" ht="15">
      <c r="A154" s="678" t="s">
        <v>40</v>
      </c>
      <c r="B154" s="679"/>
      <c r="C154" s="680" t="s">
        <v>1</v>
      </c>
      <c r="D154" s="681"/>
      <c r="E154" s="83" t="s">
        <v>40</v>
      </c>
      <c r="F154" s="682" t="str">
        <f>C145</f>
        <v>GERMAN ANTONIO PEÑA CORREAL</v>
      </c>
      <c r="G154" s="682"/>
      <c r="H154" s="683"/>
    </row>
    <row r="155" spans="1:8" ht="24.75" customHeight="1">
      <c r="A155" s="678" t="s">
        <v>50</v>
      </c>
      <c r="B155" s="679"/>
      <c r="C155" s="682" t="s">
        <v>42</v>
      </c>
      <c r="D155" s="683"/>
      <c r="E155" s="83" t="s">
        <v>50</v>
      </c>
      <c r="F155" s="682" t="str">
        <f>C146</f>
        <v>DIRECTOR DE BIENESTAR UNIVERSITARIO</v>
      </c>
      <c r="G155" s="682"/>
      <c r="H155" s="683"/>
    </row>
    <row r="156" spans="1:8" ht="15">
      <c r="A156" s="678" t="s">
        <v>52</v>
      </c>
      <c r="B156" s="679"/>
      <c r="C156" s="679" t="s">
        <v>44</v>
      </c>
      <c r="D156" s="687"/>
      <c r="E156" s="83" t="s">
        <v>52</v>
      </c>
      <c r="F156" s="682" t="str">
        <f>C147</f>
        <v>BIENESTAR UNIVERSITARIO</v>
      </c>
      <c r="G156" s="682"/>
      <c r="H156" s="683"/>
    </row>
    <row r="157" spans="1:8" ht="15.75" thickBot="1">
      <c r="A157" s="688" t="s">
        <v>53</v>
      </c>
      <c r="B157" s="689"/>
      <c r="C157" s="689" t="s">
        <v>2</v>
      </c>
      <c r="D157" s="690"/>
      <c r="E157" s="101" t="s">
        <v>53</v>
      </c>
      <c r="F157" s="691" t="s">
        <v>2</v>
      </c>
      <c r="G157" s="691"/>
      <c r="H157" s="692"/>
    </row>
    <row r="158" spans="1:8" ht="15.75" thickBot="1">
      <c r="A158" s="7"/>
      <c r="B158" s="8"/>
      <c r="C158" s="8"/>
      <c r="D158" s="8"/>
      <c r="E158" s="8"/>
      <c r="F158" s="8"/>
      <c r="G158" s="8"/>
      <c r="H158" s="9"/>
    </row>
    <row r="159" spans="1:8" ht="15.75" thickBot="1">
      <c r="A159" s="809" t="s">
        <v>47</v>
      </c>
      <c r="B159" s="810"/>
      <c r="C159" s="810"/>
      <c r="D159" s="810"/>
      <c r="E159" s="810"/>
      <c r="F159" s="810"/>
      <c r="G159" s="810"/>
      <c r="H159" s="811"/>
    </row>
    <row r="160" spans="1:8" ht="39" customHeight="1">
      <c r="A160" s="570"/>
      <c r="B160" s="666"/>
      <c r="C160" s="666"/>
      <c r="D160" s="666"/>
      <c r="E160" s="666"/>
      <c r="F160" s="666"/>
      <c r="G160" s="666"/>
      <c r="H160" s="571"/>
    </row>
    <row r="161" spans="1:8" ht="60.75" customHeight="1" thickBot="1">
      <c r="A161" s="574"/>
      <c r="B161" s="671"/>
      <c r="C161" s="671"/>
      <c r="D161" s="671"/>
      <c r="E161" s="671"/>
      <c r="F161" s="671"/>
      <c r="G161" s="671"/>
      <c r="H161" s="575"/>
    </row>
    <row r="162" spans="1:8" ht="15">
      <c r="A162" s="675" t="s">
        <v>48</v>
      </c>
      <c r="B162" s="676"/>
      <c r="C162" s="676"/>
      <c r="D162" s="676"/>
      <c r="E162" s="676"/>
      <c r="F162" s="676"/>
      <c r="G162" s="676"/>
      <c r="H162" s="677"/>
    </row>
    <row r="163" spans="1:8" ht="15">
      <c r="A163" s="700" t="s">
        <v>40</v>
      </c>
      <c r="B163" s="701"/>
      <c r="C163" s="684" t="s">
        <v>49</v>
      </c>
      <c r="D163" s="685"/>
      <c r="E163" s="685"/>
      <c r="F163" s="685"/>
      <c r="G163" s="685"/>
      <c r="H163" s="686"/>
    </row>
    <row r="164" spans="1:8" ht="15">
      <c r="A164" s="693" t="s">
        <v>50</v>
      </c>
      <c r="B164" s="694"/>
      <c r="C164" s="684" t="s">
        <v>51</v>
      </c>
      <c r="D164" s="685"/>
      <c r="E164" s="685"/>
      <c r="F164" s="685"/>
      <c r="G164" s="685"/>
      <c r="H164" s="686"/>
    </row>
    <row r="165" spans="1:8" ht="15">
      <c r="A165" s="693" t="s">
        <v>52</v>
      </c>
      <c r="B165" s="694"/>
      <c r="C165" s="684" t="s">
        <v>44</v>
      </c>
      <c r="D165" s="685"/>
      <c r="E165" s="685"/>
      <c r="F165" s="685"/>
      <c r="G165" s="685"/>
      <c r="H165" s="686"/>
    </row>
    <row r="166" spans="1:8" ht="15.75" thickBot="1">
      <c r="A166" s="695" t="s">
        <v>53</v>
      </c>
      <c r="B166" s="696"/>
      <c r="C166" s="697" t="s">
        <v>2</v>
      </c>
      <c r="D166" s="698"/>
      <c r="E166" s="698"/>
      <c r="F166" s="698"/>
      <c r="G166" s="698"/>
      <c r="H166" s="699"/>
    </row>
  </sheetData>
  <sheetProtection/>
  <mergeCells count="174">
    <mergeCell ref="B107:C107"/>
    <mergeCell ref="A111:G111"/>
    <mergeCell ref="A95:G95"/>
    <mergeCell ref="A103:G103"/>
    <mergeCell ref="B96:C96"/>
    <mergeCell ref="B97:C97"/>
    <mergeCell ref="B98:C98"/>
    <mergeCell ref="B99:C99"/>
    <mergeCell ref="B100:C100"/>
    <mergeCell ref="B101:C101"/>
    <mergeCell ref="C165:H165"/>
    <mergeCell ref="A156:B156"/>
    <mergeCell ref="C156:D156"/>
    <mergeCell ref="F156:H156"/>
    <mergeCell ref="A91:G91"/>
    <mergeCell ref="B92:C92"/>
    <mergeCell ref="B93:C93"/>
    <mergeCell ref="B94:C94"/>
    <mergeCell ref="B102:C102"/>
    <mergeCell ref="A108:G108"/>
    <mergeCell ref="A166:B166"/>
    <mergeCell ref="C166:H166"/>
    <mergeCell ref="A159:H159"/>
    <mergeCell ref="A160:H161"/>
    <mergeCell ref="A162:H162"/>
    <mergeCell ref="A163:B163"/>
    <mergeCell ref="C163:H163"/>
    <mergeCell ref="A164:B164"/>
    <mergeCell ref="C164:H164"/>
    <mergeCell ref="A165:B165"/>
    <mergeCell ref="A157:B157"/>
    <mergeCell ref="C157:D157"/>
    <mergeCell ref="F157:H157"/>
    <mergeCell ref="A154:B154"/>
    <mergeCell ref="C154:D154"/>
    <mergeCell ref="F154:H154"/>
    <mergeCell ref="A155:B155"/>
    <mergeCell ref="C155:D155"/>
    <mergeCell ref="F155:H155"/>
    <mergeCell ref="A150:B150"/>
    <mergeCell ref="C150:D150"/>
    <mergeCell ref="E150:H150"/>
    <mergeCell ref="A151:D152"/>
    <mergeCell ref="E151:H152"/>
    <mergeCell ref="A153:D153"/>
    <mergeCell ref="E153:H153"/>
    <mergeCell ref="A146:B146"/>
    <mergeCell ref="C146:H146"/>
    <mergeCell ref="A147:B147"/>
    <mergeCell ref="C147:H147"/>
    <mergeCell ref="A148:B148"/>
    <mergeCell ref="C148:H148"/>
    <mergeCell ref="A138:H138"/>
    <mergeCell ref="A139:H139"/>
    <mergeCell ref="A141:H141"/>
    <mergeCell ref="A142:H142"/>
    <mergeCell ref="A144:H144"/>
    <mergeCell ref="A145:B145"/>
    <mergeCell ref="C145:H145"/>
    <mergeCell ref="A130:H130"/>
    <mergeCell ref="B131:H131"/>
    <mergeCell ref="B132:H132"/>
    <mergeCell ref="B133:H133"/>
    <mergeCell ref="A135:H135"/>
    <mergeCell ref="A136:H136"/>
    <mergeCell ref="B123:H123"/>
    <mergeCell ref="B124:H124"/>
    <mergeCell ref="B125:H125"/>
    <mergeCell ref="B126:H126"/>
    <mergeCell ref="B127:H127"/>
    <mergeCell ref="B128:H128"/>
    <mergeCell ref="A117:H117"/>
    <mergeCell ref="B118:H118"/>
    <mergeCell ref="B119:H119"/>
    <mergeCell ref="B120:H120"/>
    <mergeCell ref="B121:H121"/>
    <mergeCell ref="B122:H122"/>
    <mergeCell ref="G114:H114"/>
    <mergeCell ref="A115:F115"/>
    <mergeCell ref="G115:H115"/>
    <mergeCell ref="B83:C83"/>
    <mergeCell ref="B88:C88"/>
    <mergeCell ref="B89:C89"/>
    <mergeCell ref="B84:C84"/>
    <mergeCell ref="B85:C85"/>
    <mergeCell ref="B87:C87"/>
    <mergeCell ref="B109:C109"/>
    <mergeCell ref="A112:G112"/>
    <mergeCell ref="B82:C82"/>
    <mergeCell ref="B90:C90"/>
    <mergeCell ref="A86:G86"/>
    <mergeCell ref="A113:F113"/>
    <mergeCell ref="G113:H113"/>
    <mergeCell ref="B110:C110"/>
    <mergeCell ref="B104:C104"/>
    <mergeCell ref="B105:C105"/>
    <mergeCell ref="B106:C10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1:H41"/>
    <mergeCell ref="B42:H42"/>
    <mergeCell ref="A43:H43"/>
    <mergeCell ref="A44:E44"/>
    <mergeCell ref="B46:D46"/>
    <mergeCell ref="A81:G81"/>
    <mergeCell ref="B47:D47"/>
    <mergeCell ref="B48:D48"/>
    <mergeCell ref="B49:D49"/>
    <mergeCell ref="B50:D50"/>
    <mergeCell ref="B34:H34"/>
    <mergeCell ref="B35:H35"/>
    <mergeCell ref="B36:H36"/>
    <mergeCell ref="B38:H38"/>
    <mergeCell ref="B39:H39"/>
    <mergeCell ref="B40:H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fitToHeight="0" fitToWidth="1"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116"/>
  <sheetViews>
    <sheetView zoomScalePageLayoutView="0" workbookViewId="0" topLeftCell="A1">
      <selection activeCell="E14" sqref="E14"/>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5" width="13.28125" style="4"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32.25" customHeight="1" thickBot="1">
      <c r="A3" s="574"/>
      <c r="B3" s="575"/>
      <c r="C3" s="605" t="s">
        <v>10</v>
      </c>
      <c r="D3" s="606"/>
      <c r="E3" s="606"/>
      <c r="F3" s="606"/>
      <c r="G3" s="607"/>
      <c r="H3" s="65" t="s">
        <v>70</v>
      </c>
    </row>
    <row r="4" ht="19.5" customHeight="1" thickBot="1"/>
    <row r="5" spans="1:8" ht="16.5" thickBot="1">
      <c r="A5" s="582" t="s">
        <v>11</v>
      </c>
      <c r="B5" s="583"/>
      <c r="C5" s="583"/>
      <c r="D5" s="584">
        <v>41834</v>
      </c>
      <c r="E5" s="584"/>
      <c r="F5" s="584"/>
      <c r="G5" s="10" t="s">
        <v>12</v>
      </c>
      <c r="H5" s="11">
        <v>15</v>
      </c>
    </row>
    <row r="6" spans="1:8" ht="11.25" customHeight="1">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5.25" customHeight="1">
      <c r="A10" s="592" t="s">
        <v>308</v>
      </c>
      <c r="B10" s="593"/>
      <c r="C10" s="593"/>
      <c r="D10" s="593"/>
      <c r="E10" s="593"/>
      <c r="F10" s="593"/>
      <c r="G10" s="593"/>
      <c r="H10" s="594"/>
    </row>
    <row r="11" spans="1:8" ht="19.5" customHeight="1">
      <c r="A11" s="7"/>
      <c r="B11" s="8"/>
      <c r="C11" s="8"/>
      <c r="D11" s="8"/>
      <c r="E11" s="8"/>
      <c r="F11" s="8"/>
      <c r="G11" s="8"/>
      <c r="H11" s="9"/>
    </row>
    <row r="12" spans="1:8" ht="15">
      <c r="A12" s="7"/>
      <c r="B12" s="595" t="s">
        <v>64</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6.25" customHeight="1">
      <c r="A17" s="610" t="s">
        <v>72</v>
      </c>
      <c r="B17" s="611"/>
      <c r="C17" s="611"/>
      <c r="D17" s="611"/>
      <c r="E17" s="611"/>
      <c r="F17" s="611"/>
      <c r="G17" s="611"/>
      <c r="H17" s="612"/>
    </row>
    <row r="18" spans="1:8" ht="15" customHeight="1">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31.5" customHeight="1" thickBot="1">
      <c r="A21" s="602" t="s">
        <v>74</v>
      </c>
      <c r="B21" s="603"/>
      <c r="C21" s="604"/>
      <c r="D21" s="602" t="s">
        <v>75</v>
      </c>
      <c r="E21" s="603"/>
      <c r="F21" s="604"/>
      <c r="G21" s="602" t="s">
        <v>25</v>
      </c>
      <c r="H21" s="604"/>
    </row>
    <row r="22" spans="1:8" ht="33" customHeight="1" thickBot="1">
      <c r="A22" s="605">
        <v>210504</v>
      </c>
      <c r="B22" s="606"/>
      <c r="C22" s="607"/>
      <c r="D22" s="579" t="s">
        <v>309</v>
      </c>
      <c r="E22" s="580"/>
      <c r="F22" s="581"/>
      <c r="G22" s="608">
        <f>G65</f>
        <v>10463200</v>
      </c>
      <c r="H22" s="609"/>
    </row>
    <row r="23" spans="1:8" ht="15">
      <c r="A23" s="18"/>
      <c r="B23" s="19"/>
      <c r="C23" s="20"/>
      <c r="D23" s="20"/>
      <c r="E23" s="20"/>
      <c r="F23" s="20"/>
      <c r="G23" s="20"/>
      <c r="H23" s="21"/>
    </row>
    <row r="24" spans="1:8" ht="20.25" customHeight="1">
      <c r="A24" s="610" t="s">
        <v>77</v>
      </c>
      <c r="B24" s="611"/>
      <c r="C24" s="611"/>
      <c r="D24" s="611"/>
      <c r="E24" s="611"/>
      <c r="F24" s="611"/>
      <c r="G24" s="611"/>
      <c r="H24" s="612"/>
    </row>
    <row r="25" spans="1:8" ht="18"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35.25" customHeight="1">
      <c r="A28" s="613" t="s">
        <v>131</v>
      </c>
      <c r="B28" s="614"/>
      <c r="C28" s="614"/>
      <c r="D28" s="614"/>
      <c r="E28" s="614"/>
      <c r="F28" s="614"/>
      <c r="G28" s="614"/>
      <c r="H28" s="615"/>
    </row>
    <row r="29" spans="1:8" ht="51" customHeight="1">
      <c r="A29" s="68" t="s">
        <v>81</v>
      </c>
      <c r="B29" s="616" t="s">
        <v>310</v>
      </c>
      <c r="C29" s="617"/>
      <c r="D29" s="617"/>
      <c r="E29" s="617"/>
      <c r="F29" s="617"/>
      <c r="G29" s="617"/>
      <c r="H29" s="618"/>
    </row>
    <row r="30" spans="1:8" ht="15">
      <c r="A30" s="68"/>
      <c r="B30" s="619"/>
      <c r="C30" s="619"/>
      <c r="D30" s="619"/>
      <c r="E30" s="619"/>
      <c r="F30" s="619"/>
      <c r="G30" s="619"/>
      <c r="H30" s="620"/>
    </row>
    <row r="31" spans="1:8" ht="15">
      <c r="A31" s="68" t="s">
        <v>82</v>
      </c>
      <c r="B31" s="597" t="s">
        <v>83</v>
      </c>
      <c r="C31" s="597"/>
      <c r="D31" s="597"/>
      <c r="E31" s="597"/>
      <c r="F31" s="597"/>
      <c r="G31" s="597"/>
      <c r="H31" s="621"/>
    </row>
    <row r="32" spans="1:8" ht="15">
      <c r="A32" s="68"/>
      <c r="B32" s="617" t="s">
        <v>311</v>
      </c>
      <c r="C32" s="617"/>
      <c r="D32" s="617"/>
      <c r="E32" s="617"/>
      <c r="F32" s="617"/>
      <c r="G32" s="617"/>
      <c r="H32" s="618"/>
    </row>
    <row r="33" spans="1:8" ht="15">
      <c r="A33" s="68"/>
      <c r="B33" s="622" t="s">
        <v>312</v>
      </c>
      <c r="C33" s="622"/>
      <c r="D33" s="622"/>
      <c r="E33" s="622"/>
      <c r="F33" s="622"/>
      <c r="G33" s="622"/>
      <c r="H33" s="623"/>
    </row>
    <row r="34" spans="1:8" ht="15">
      <c r="A34" s="68"/>
      <c r="B34" s="619"/>
      <c r="C34" s="619"/>
      <c r="D34" s="619"/>
      <c r="E34" s="619"/>
      <c r="F34" s="619"/>
      <c r="G34" s="619"/>
      <c r="H34" s="620"/>
    </row>
    <row r="35" spans="1:8" ht="15">
      <c r="A35" s="68" t="s">
        <v>85</v>
      </c>
      <c r="B35" s="597" t="s">
        <v>86</v>
      </c>
      <c r="C35" s="597"/>
      <c r="D35" s="597"/>
      <c r="E35" s="597"/>
      <c r="F35" s="597"/>
      <c r="G35" s="597"/>
      <c r="H35" s="621"/>
    </row>
    <row r="36" spans="1:8" ht="81.75" customHeight="1">
      <c r="A36" s="68"/>
      <c r="B36" s="624" t="s">
        <v>313</v>
      </c>
      <c r="C36" s="624"/>
      <c r="D36" s="624"/>
      <c r="E36" s="624"/>
      <c r="F36" s="624"/>
      <c r="G36" s="624"/>
      <c r="H36" s="625"/>
    </row>
    <row r="37" spans="1:8" ht="15">
      <c r="A37" s="68"/>
      <c r="B37" s="161"/>
      <c r="C37" s="161"/>
      <c r="D37" s="161"/>
      <c r="E37" s="161"/>
      <c r="F37" s="161"/>
      <c r="G37" s="161"/>
      <c r="H37" s="162"/>
    </row>
    <row r="38" spans="1:8" ht="15">
      <c r="A38" s="68" t="s">
        <v>88</v>
      </c>
      <c r="B38" s="597" t="s">
        <v>89</v>
      </c>
      <c r="C38" s="597"/>
      <c r="D38" s="597"/>
      <c r="E38" s="597"/>
      <c r="F38" s="597"/>
      <c r="G38" s="597"/>
      <c r="H38" s="621"/>
    </row>
    <row r="39" spans="1:8" ht="92.25" customHeight="1">
      <c r="A39" s="68"/>
      <c r="B39" s="624" t="s">
        <v>314</v>
      </c>
      <c r="C39" s="624"/>
      <c r="D39" s="624"/>
      <c r="E39" s="624"/>
      <c r="F39" s="624"/>
      <c r="G39" s="624"/>
      <c r="H39" s="625"/>
    </row>
    <row r="40" spans="1:8" ht="15">
      <c r="A40" s="68"/>
      <c r="B40" s="619"/>
      <c r="C40" s="619"/>
      <c r="D40" s="619"/>
      <c r="E40" s="619"/>
      <c r="F40" s="619"/>
      <c r="G40" s="619"/>
      <c r="H40" s="620"/>
    </row>
    <row r="41" spans="1:8" ht="15">
      <c r="A41" s="68" t="s">
        <v>91</v>
      </c>
      <c r="B41" s="597" t="s">
        <v>92</v>
      </c>
      <c r="C41" s="597"/>
      <c r="D41" s="597"/>
      <c r="E41" s="597"/>
      <c r="F41" s="597"/>
      <c r="G41" s="597"/>
      <c r="H41" s="621"/>
    </row>
    <row r="42" spans="1:8" ht="45.75" customHeight="1">
      <c r="A42" s="71"/>
      <c r="B42" s="624" t="s">
        <v>315</v>
      </c>
      <c r="C42" s="624"/>
      <c r="D42" s="624"/>
      <c r="E42" s="624"/>
      <c r="F42" s="624"/>
      <c r="G42" s="624"/>
      <c r="H42" s="625"/>
    </row>
    <row r="43" spans="1:8" ht="117" customHeight="1" thickBot="1">
      <c r="A43" s="812"/>
      <c r="B43" s="813"/>
      <c r="C43" s="813"/>
      <c r="D43" s="813"/>
      <c r="E43" s="813"/>
      <c r="F43" s="813"/>
      <c r="G43" s="813"/>
      <c r="H43" s="814"/>
    </row>
    <row r="44" spans="1:8" ht="18" customHeight="1">
      <c r="A44" s="582" t="s">
        <v>93</v>
      </c>
      <c r="B44" s="583"/>
      <c r="C44" s="583"/>
      <c r="D44" s="583"/>
      <c r="E44" s="583"/>
      <c r="F44" s="20"/>
      <c r="G44" s="20"/>
      <c r="H44" s="21"/>
    </row>
    <row r="45" spans="1:8" ht="9.75" customHeight="1" thickBot="1">
      <c r="A45" s="153"/>
      <c r="B45" s="163"/>
      <c r="C45" s="163"/>
      <c r="D45" s="163"/>
      <c r="E45" s="163"/>
      <c r="F45" s="163"/>
      <c r="G45" s="163"/>
      <c r="H45" s="164"/>
    </row>
    <row r="46" spans="1:8" ht="45.75" customHeight="1" thickBot="1">
      <c r="A46" s="30" t="s">
        <v>0</v>
      </c>
      <c r="B46" s="629" t="s">
        <v>94</v>
      </c>
      <c r="C46" s="630"/>
      <c r="D46" s="631"/>
      <c r="E46" s="30" t="s">
        <v>32</v>
      </c>
      <c r="F46" s="30" t="s">
        <v>33</v>
      </c>
      <c r="G46" s="30" t="s">
        <v>34</v>
      </c>
      <c r="H46" s="30" t="s">
        <v>35</v>
      </c>
    </row>
    <row r="47" spans="1:8" ht="25.5" customHeight="1">
      <c r="A47" s="72">
        <v>1</v>
      </c>
      <c r="B47" s="632" t="s">
        <v>316</v>
      </c>
      <c r="C47" s="633"/>
      <c r="D47" s="792"/>
      <c r="E47" s="74" t="s">
        <v>62</v>
      </c>
      <c r="F47" s="33">
        <v>1</v>
      </c>
      <c r="G47" s="155">
        <v>440000</v>
      </c>
      <c r="H47" s="77">
        <f aca="true" t="shared" si="0" ref="H47:H62">G47*F47</f>
        <v>440000</v>
      </c>
    </row>
    <row r="48" spans="1:8" ht="15">
      <c r="A48" s="156">
        <v>2</v>
      </c>
      <c r="B48" s="636" t="s">
        <v>319</v>
      </c>
      <c r="C48" s="637"/>
      <c r="D48" s="788"/>
      <c r="E48" s="76" t="s">
        <v>62</v>
      </c>
      <c r="F48" s="85">
        <v>1</v>
      </c>
      <c r="G48" s="157">
        <v>440000</v>
      </c>
      <c r="H48" s="77">
        <f t="shared" si="0"/>
        <v>440000</v>
      </c>
    </row>
    <row r="49" spans="1:8" ht="25.5" customHeight="1">
      <c r="A49" s="75">
        <v>3</v>
      </c>
      <c r="B49" s="636" t="s">
        <v>318</v>
      </c>
      <c r="C49" s="637"/>
      <c r="D49" s="788"/>
      <c r="E49" s="76" t="s">
        <v>62</v>
      </c>
      <c r="F49" s="105">
        <v>1</v>
      </c>
      <c r="G49" s="158">
        <v>660000</v>
      </c>
      <c r="H49" s="77">
        <f t="shared" si="0"/>
        <v>660000</v>
      </c>
    </row>
    <row r="50" spans="1:8" ht="24" customHeight="1">
      <c r="A50" s="75">
        <v>4</v>
      </c>
      <c r="B50" s="636" t="s">
        <v>317</v>
      </c>
      <c r="C50" s="637"/>
      <c r="D50" s="788"/>
      <c r="E50" s="76" t="s">
        <v>62</v>
      </c>
      <c r="F50" s="105">
        <v>1</v>
      </c>
      <c r="G50" s="158">
        <v>440000</v>
      </c>
      <c r="H50" s="77">
        <f t="shared" si="0"/>
        <v>440000</v>
      </c>
    </row>
    <row r="51" spans="1:8" ht="25.5" customHeight="1">
      <c r="A51" s="75">
        <v>5</v>
      </c>
      <c r="B51" s="636" t="s">
        <v>320</v>
      </c>
      <c r="C51" s="637"/>
      <c r="D51" s="788"/>
      <c r="E51" s="76" t="s">
        <v>62</v>
      </c>
      <c r="F51" s="105">
        <v>1</v>
      </c>
      <c r="G51" s="158">
        <v>440000</v>
      </c>
      <c r="H51" s="77">
        <f t="shared" si="0"/>
        <v>440000</v>
      </c>
    </row>
    <row r="52" spans="1:8" ht="15">
      <c r="A52" s="75">
        <v>6</v>
      </c>
      <c r="B52" s="636" t="s">
        <v>321</v>
      </c>
      <c r="C52" s="637"/>
      <c r="D52" s="788"/>
      <c r="E52" s="76" t="s">
        <v>62</v>
      </c>
      <c r="F52" s="105">
        <v>1</v>
      </c>
      <c r="G52" s="158">
        <v>550000</v>
      </c>
      <c r="H52" s="77">
        <f t="shared" si="0"/>
        <v>550000</v>
      </c>
    </row>
    <row r="53" spans="1:8" ht="51.75" customHeight="1">
      <c r="A53" s="75">
        <v>7</v>
      </c>
      <c r="B53" s="636" t="s">
        <v>322</v>
      </c>
      <c r="C53" s="637"/>
      <c r="D53" s="788"/>
      <c r="E53" s="76" t="s">
        <v>62</v>
      </c>
      <c r="F53" s="105">
        <v>1</v>
      </c>
      <c r="G53" s="158">
        <v>550000</v>
      </c>
      <c r="H53" s="77">
        <f t="shared" si="0"/>
        <v>550000</v>
      </c>
    </row>
    <row r="54" spans="1:8" ht="51" customHeight="1">
      <c r="A54" s="75">
        <v>8</v>
      </c>
      <c r="B54" s="636" t="s">
        <v>323</v>
      </c>
      <c r="C54" s="637"/>
      <c r="D54" s="788"/>
      <c r="E54" s="76" t="s">
        <v>62</v>
      </c>
      <c r="F54" s="105">
        <v>1</v>
      </c>
      <c r="G54" s="158">
        <v>550000</v>
      </c>
      <c r="H54" s="77">
        <f t="shared" si="0"/>
        <v>550000</v>
      </c>
    </row>
    <row r="55" spans="1:8" ht="54" customHeight="1">
      <c r="A55" s="75">
        <v>9</v>
      </c>
      <c r="B55" s="636" t="s">
        <v>324</v>
      </c>
      <c r="C55" s="637"/>
      <c r="D55" s="788"/>
      <c r="E55" s="76" t="s">
        <v>62</v>
      </c>
      <c r="F55" s="105">
        <v>1</v>
      </c>
      <c r="G55" s="158">
        <v>550000</v>
      </c>
      <c r="H55" s="77">
        <f t="shared" si="0"/>
        <v>550000</v>
      </c>
    </row>
    <row r="56" spans="1:8" ht="37.5" customHeight="1">
      <c r="A56" s="75">
        <v>10</v>
      </c>
      <c r="B56" s="636" t="s">
        <v>325</v>
      </c>
      <c r="C56" s="637"/>
      <c r="D56" s="788"/>
      <c r="E56" s="76" t="s">
        <v>62</v>
      </c>
      <c r="F56" s="105">
        <v>1</v>
      </c>
      <c r="G56" s="158">
        <v>880000</v>
      </c>
      <c r="H56" s="77">
        <f t="shared" si="0"/>
        <v>880000</v>
      </c>
    </row>
    <row r="57" spans="1:8" ht="62.25" customHeight="1">
      <c r="A57" s="75">
        <v>11</v>
      </c>
      <c r="B57" s="636" t="s">
        <v>326</v>
      </c>
      <c r="C57" s="637"/>
      <c r="D57" s="788"/>
      <c r="E57" s="135" t="s">
        <v>62</v>
      </c>
      <c r="F57" s="105">
        <v>1</v>
      </c>
      <c r="G57" s="158">
        <v>550000</v>
      </c>
      <c r="H57" s="77">
        <f t="shared" si="0"/>
        <v>550000</v>
      </c>
    </row>
    <row r="58" spans="1:8" ht="60" customHeight="1">
      <c r="A58" s="156">
        <v>12</v>
      </c>
      <c r="B58" s="636" t="s">
        <v>327</v>
      </c>
      <c r="C58" s="637"/>
      <c r="D58" s="788"/>
      <c r="E58" s="76" t="s">
        <v>62</v>
      </c>
      <c r="F58" s="105">
        <v>1</v>
      </c>
      <c r="G58" s="157">
        <v>550000</v>
      </c>
      <c r="H58" s="77">
        <f t="shared" si="0"/>
        <v>550000</v>
      </c>
    </row>
    <row r="59" spans="1:8" ht="28.5" customHeight="1">
      <c r="A59" s="75">
        <v>13</v>
      </c>
      <c r="B59" s="636" t="s">
        <v>328</v>
      </c>
      <c r="C59" s="637"/>
      <c r="D59" s="788"/>
      <c r="E59" s="76" t="s">
        <v>62</v>
      </c>
      <c r="F59" s="105">
        <v>1</v>
      </c>
      <c r="G59" s="158">
        <v>660000</v>
      </c>
      <c r="H59" s="77">
        <f t="shared" si="0"/>
        <v>660000</v>
      </c>
    </row>
    <row r="60" spans="1:8" ht="49.5" customHeight="1">
      <c r="A60" s="75">
        <v>14</v>
      </c>
      <c r="B60" s="636" t="s">
        <v>329</v>
      </c>
      <c r="C60" s="637"/>
      <c r="D60" s="788"/>
      <c r="E60" s="135" t="s">
        <v>62</v>
      </c>
      <c r="F60" s="105">
        <v>1</v>
      </c>
      <c r="G60" s="137">
        <v>550000</v>
      </c>
      <c r="H60" s="77">
        <f t="shared" si="0"/>
        <v>550000</v>
      </c>
    </row>
    <row r="61" spans="1:8" ht="38.25" customHeight="1">
      <c r="A61" s="156">
        <v>15</v>
      </c>
      <c r="B61" s="636" t="s">
        <v>330</v>
      </c>
      <c r="C61" s="637"/>
      <c r="D61" s="788"/>
      <c r="E61" s="76" t="s">
        <v>62</v>
      </c>
      <c r="F61" s="105">
        <v>1</v>
      </c>
      <c r="G61" s="138">
        <v>550000</v>
      </c>
      <c r="H61" s="82">
        <f t="shared" si="0"/>
        <v>550000</v>
      </c>
    </row>
    <row r="62" spans="1:8" ht="15.75" thickBot="1">
      <c r="A62" s="75">
        <v>16</v>
      </c>
      <c r="B62" s="636" t="s">
        <v>331</v>
      </c>
      <c r="C62" s="637"/>
      <c r="D62" s="788"/>
      <c r="E62" s="76" t="s">
        <v>62</v>
      </c>
      <c r="F62" s="105">
        <v>1</v>
      </c>
      <c r="G62" s="138">
        <v>660000</v>
      </c>
      <c r="H62" s="82">
        <f t="shared" si="0"/>
        <v>660000</v>
      </c>
    </row>
    <row r="63" spans="1:11" ht="15.75" thickBot="1">
      <c r="A63" s="645" t="s">
        <v>36</v>
      </c>
      <c r="B63" s="646"/>
      <c r="C63" s="646"/>
      <c r="D63" s="646"/>
      <c r="E63" s="646"/>
      <c r="F63" s="647"/>
      <c r="G63" s="648">
        <f>SUM(H47:H62)</f>
        <v>9020000</v>
      </c>
      <c r="H63" s="649"/>
      <c r="I63" s="86"/>
      <c r="J63" s="86"/>
      <c r="K63" s="86"/>
    </row>
    <row r="64" spans="1:8" ht="15.75" thickBot="1">
      <c r="A64" s="87" t="s">
        <v>96</v>
      </c>
      <c r="B64" s="88"/>
      <c r="C64" s="88"/>
      <c r="D64" s="89" t="s">
        <v>97</v>
      </c>
      <c r="E64" s="88"/>
      <c r="F64" s="139">
        <v>0.16</v>
      </c>
      <c r="G64" s="648">
        <f>G63*F64</f>
        <v>1443200</v>
      </c>
      <c r="H64" s="649"/>
    </row>
    <row r="65" spans="1:8" ht="15.75" thickBot="1">
      <c r="A65" s="645" t="s">
        <v>38</v>
      </c>
      <c r="B65" s="646"/>
      <c r="C65" s="646"/>
      <c r="D65" s="646"/>
      <c r="E65" s="646"/>
      <c r="F65" s="647"/>
      <c r="G65" s="650">
        <f>SUM(G63:H64)</f>
        <v>10463200</v>
      </c>
      <c r="H65" s="649"/>
    </row>
    <row r="66" spans="1:8" ht="8.25" customHeight="1" thickBot="1">
      <c r="A66" s="140"/>
      <c r="B66" s="27"/>
      <c r="C66" s="160"/>
      <c r="D66" s="160"/>
      <c r="E66" s="141"/>
      <c r="F66" s="141"/>
      <c r="G66" s="141"/>
      <c r="H66" s="142"/>
    </row>
    <row r="67" spans="1:8" ht="15.75" thickBot="1">
      <c r="A67" s="651" t="s">
        <v>99</v>
      </c>
      <c r="B67" s="652"/>
      <c r="C67" s="652"/>
      <c r="D67" s="652"/>
      <c r="E67" s="652"/>
      <c r="F67" s="652"/>
      <c r="G67" s="652"/>
      <c r="H67" s="653"/>
    </row>
    <row r="68" spans="1:8" ht="27.75" customHeight="1">
      <c r="A68" s="93" t="s">
        <v>81</v>
      </c>
      <c r="B68" s="654" t="s">
        <v>100</v>
      </c>
      <c r="C68" s="655"/>
      <c r="D68" s="655"/>
      <c r="E68" s="655"/>
      <c r="F68" s="655"/>
      <c r="G68" s="655"/>
      <c r="H68" s="656"/>
    </row>
    <row r="69" spans="1:8" ht="15">
      <c r="A69" s="94" t="s">
        <v>82</v>
      </c>
      <c r="B69" s="657" t="s">
        <v>101</v>
      </c>
      <c r="C69" s="658"/>
      <c r="D69" s="658"/>
      <c r="E69" s="658"/>
      <c r="F69" s="658"/>
      <c r="G69" s="658"/>
      <c r="H69" s="659"/>
    </row>
    <row r="70" spans="1:8" ht="30.75" customHeight="1">
      <c r="A70" s="94" t="s">
        <v>85</v>
      </c>
      <c r="B70" s="657" t="s">
        <v>332</v>
      </c>
      <c r="C70" s="658"/>
      <c r="D70" s="658"/>
      <c r="E70" s="658"/>
      <c r="F70" s="658"/>
      <c r="G70" s="658"/>
      <c r="H70" s="659"/>
    </row>
    <row r="71" spans="1:8" ht="54.75" customHeight="1">
      <c r="A71" s="94" t="s">
        <v>88</v>
      </c>
      <c r="B71" s="657" t="s">
        <v>102</v>
      </c>
      <c r="C71" s="658"/>
      <c r="D71" s="658"/>
      <c r="E71" s="658"/>
      <c r="F71" s="658"/>
      <c r="G71" s="658"/>
      <c r="H71" s="659"/>
    </row>
    <row r="72" spans="1:8" ht="27.75" customHeight="1">
      <c r="A72" s="94" t="s">
        <v>91</v>
      </c>
      <c r="B72" s="657" t="s">
        <v>103</v>
      </c>
      <c r="C72" s="658"/>
      <c r="D72" s="658"/>
      <c r="E72" s="658"/>
      <c r="F72" s="658"/>
      <c r="G72" s="658"/>
      <c r="H72" s="659"/>
    </row>
    <row r="73" spans="1:8" ht="30" customHeight="1">
      <c r="A73" s="94" t="s">
        <v>104</v>
      </c>
      <c r="B73" s="657" t="s">
        <v>105</v>
      </c>
      <c r="C73" s="658"/>
      <c r="D73" s="658"/>
      <c r="E73" s="658"/>
      <c r="F73" s="658"/>
      <c r="G73" s="658"/>
      <c r="H73" s="659"/>
    </row>
    <row r="74" spans="1:8" ht="15">
      <c r="A74" s="94" t="s">
        <v>106</v>
      </c>
      <c r="B74" s="657" t="s">
        <v>333</v>
      </c>
      <c r="C74" s="658"/>
      <c r="D74" s="658"/>
      <c r="E74" s="658"/>
      <c r="F74" s="658"/>
      <c r="G74" s="658"/>
      <c r="H74" s="659"/>
    </row>
    <row r="75" spans="1:8" ht="15">
      <c r="A75" s="94" t="s">
        <v>108</v>
      </c>
      <c r="B75" s="657" t="s">
        <v>109</v>
      </c>
      <c r="C75" s="658"/>
      <c r="D75" s="658"/>
      <c r="E75" s="658"/>
      <c r="F75" s="658"/>
      <c r="G75" s="658"/>
      <c r="H75" s="659"/>
    </row>
    <row r="76" spans="1:8" ht="15">
      <c r="A76" s="94" t="s">
        <v>110</v>
      </c>
      <c r="B76" s="657" t="s">
        <v>111</v>
      </c>
      <c r="C76" s="658"/>
      <c r="D76" s="658"/>
      <c r="E76" s="658"/>
      <c r="F76" s="658"/>
      <c r="G76" s="658"/>
      <c r="H76" s="659"/>
    </row>
    <row r="77" spans="1:8" ht="28.5" customHeight="1">
      <c r="A77" s="94" t="s">
        <v>112</v>
      </c>
      <c r="B77" s="657" t="s">
        <v>113</v>
      </c>
      <c r="C77" s="658"/>
      <c r="D77" s="658"/>
      <c r="E77" s="658"/>
      <c r="F77" s="658"/>
      <c r="G77" s="658"/>
      <c r="H77" s="659"/>
    </row>
    <row r="78" spans="1:8" ht="28.5" customHeight="1" thickBot="1">
      <c r="A78" s="159" t="s">
        <v>114</v>
      </c>
      <c r="B78" s="803" t="s">
        <v>115</v>
      </c>
      <c r="C78" s="804"/>
      <c r="D78" s="804"/>
      <c r="E78" s="804"/>
      <c r="F78" s="804"/>
      <c r="G78" s="804"/>
      <c r="H78" s="805"/>
    </row>
    <row r="79" spans="1:8" ht="15">
      <c r="A79" s="18"/>
      <c r="B79" s="95"/>
      <c r="C79" s="20"/>
      <c r="D79" s="20"/>
      <c r="E79" s="20"/>
      <c r="F79" s="20"/>
      <c r="G79" s="20"/>
      <c r="H79" s="21"/>
    </row>
    <row r="80" spans="1:8" ht="15.75" customHeight="1">
      <c r="A80" s="589" t="s">
        <v>116</v>
      </c>
      <c r="B80" s="590"/>
      <c r="C80" s="590"/>
      <c r="D80" s="590"/>
      <c r="E80" s="590"/>
      <c r="F80" s="590"/>
      <c r="G80" s="590"/>
      <c r="H80" s="591"/>
    </row>
    <row r="81" spans="1:8" ht="15">
      <c r="A81" s="81" t="s">
        <v>81</v>
      </c>
      <c r="B81" s="617" t="s">
        <v>117</v>
      </c>
      <c r="C81" s="617"/>
      <c r="D81" s="617"/>
      <c r="E81" s="617"/>
      <c r="F81" s="617"/>
      <c r="G81" s="617"/>
      <c r="H81" s="618"/>
    </row>
    <row r="82" spans="1:8" ht="15.75" customHeight="1">
      <c r="A82" s="83" t="s">
        <v>82</v>
      </c>
      <c r="B82" s="622" t="s">
        <v>118</v>
      </c>
      <c r="C82" s="622"/>
      <c r="D82" s="622"/>
      <c r="E82" s="622"/>
      <c r="F82" s="622"/>
      <c r="G82" s="622"/>
      <c r="H82" s="623"/>
    </row>
    <row r="83" spans="1:8" ht="15.75" customHeight="1">
      <c r="A83" s="83" t="s">
        <v>85</v>
      </c>
      <c r="B83" s="622" t="s">
        <v>119</v>
      </c>
      <c r="C83" s="622"/>
      <c r="D83" s="622"/>
      <c r="E83" s="622"/>
      <c r="F83" s="622"/>
      <c r="G83" s="622"/>
      <c r="H83" s="623"/>
    </row>
    <row r="84" spans="1:8" ht="15" customHeight="1">
      <c r="A84" s="96"/>
      <c r="B84" s="97"/>
      <c r="C84" s="98"/>
      <c r="D84" s="98"/>
      <c r="E84" s="98"/>
      <c r="F84" s="98"/>
      <c r="G84" s="98"/>
      <c r="H84" s="99"/>
    </row>
    <row r="85" spans="1:8" ht="15" customHeight="1">
      <c r="A85" s="660" t="s">
        <v>120</v>
      </c>
      <c r="B85" s="597"/>
      <c r="C85" s="597"/>
      <c r="D85" s="597"/>
      <c r="E85" s="597"/>
      <c r="F85" s="597"/>
      <c r="G85" s="597"/>
      <c r="H85" s="621"/>
    </row>
    <row r="86" spans="1:8" ht="15">
      <c r="A86" s="661" t="s">
        <v>137</v>
      </c>
      <c r="B86" s="617"/>
      <c r="C86" s="617"/>
      <c r="D86" s="617"/>
      <c r="E86" s="617"/>
      <c r="F86" s="617"/>
      <c r="G86" s="617"/>
      <c r="H86" s="618"/>
    </row>
    <row r="87" spans="1:8" ht="15.75" customHeight="1">
      <c r="A87" s="96"/>
      <c r="B87" s="97"/>
      <c r="C87" s="98"/>
      <c r="D87" s="98"/>
      <c r="E87" s="98"/>
      <c r="F87" s="98"/>
      <c r="G87" s="98"/>
      <c r="H87" s="99"/>
    </row>
    <row r="88" spans="1:8" ht="15" customHeight="1">
      <c r="A88" s="660" t="s">
        <v>121</v>
      </c>
      <c r="B88" s="597"/>
      <c r="C88" s="597"/>
      <c r="D88" s="597"/>
      <c r="E88" s="597"/>
      <c r="F88" s="597"/>
      <c r="G88" s="597"/>
      <c r="H88" s="621"/>
    </row>
    <row r="89" spans="1:8" ht="15">
      <c r="A89" s="661" t="s">
        <v>334</v>
      </c>
      <c r="B89" s="617"/>
      <c r="C89" s="617"/>
      <c r="D89" s="617"/>
      <c r="E89" s="617"/>
      <c r="F89" s="617"/>
      <c r="G89" s="617"/>
      <c r="H89" s="618"/>
    </row>
    <row r="90" spans="1:8" ht="15">
      <c r="A90" s="100"/>
      <c r="B90" s="161"/>
      <c r="C90" s="161"/>
      <c r="D90" s="161"/>
      <c r="E90" s="161"/>
      <c r="F90" s="161"/>
      <c r="G90" s="161"/>
      <c r="H90" s="162"/>
    </row>
    <row r="91" spans="1:8" ht="31.5" customHeight="1">
      <c r="A91" s="660" t="s">
        <v>122</v>
      </c>
      <c r="B91" s="597"/>
      <c r="C91" s="597"/>
      <c r="D91" s="597"/>
      <c r="E91" s="597"/>
      <c r="F91" s="597"/>
      <c r="G91" s="597"/>
      <c r="H91" s="621"/>
    </row>
    <row r="92" spans="1:8" ht="53.25" customHeight="1">
      <c r="A92" s="806" t="s">
        <v>123</v>
      </c>
      <c r="B92" s="807"/>
      <c r="C92" s="807"/>
      <c r="D92" s="807"/>
      <c r="E92" s="807"/>
      <c r="F92" s="807"/>
      <c r="G92" s="807"/>
      <c r="H92" s="808"/>
    </row>
    <row r="93" spans="1:8" ht="15">
      <c r="A93" s="96"/>
      <c r="B93" s="97"/>
      <c r="C93" s="98"/>
      <c r="D93" s="98"/>
      <c r="E93" s="98"/>
      <c r="F93" s="98"/>
      <c r="G93" s="98"/>
      <c r="H93" s="99"/>
    </row>
    <row r="94" spans="1:8" ht="15">
      <c r="A94" s="660" t="s">
        <v>124</v>
      </c>
      <c r="B94" s="597"/>
      <c r="C94" s="597"/>
      <c r="D94" s="597"/>
      <c r="E94" s="597"/>
      <c r="F94" s="597"/>
      <c r="G94" s="597"/>
      <c r="H94" s="621"/>
    </row>
    <row r="95" spans="1:8" ht="15">
      <c r="A95" s="660" t="s">
        <v>40</v>
      </c>
      <c r="B95" s="597"/>
      <c r="C95" s="595" t="s">
        <v>335</v>
      </c>
      <c r="D95" s="595"/>
      <c r="E95" s="595"/>
      <c r="F95" s="595"/>
      <c r="G95" s="595"/>
      <c r="H95" s="596"/>
    </row>
    <row r="96" spans="1:8" ht="15">
      <c r="A96" s="660" t="s">
        <v>41</v>
      </c>
      <c r="B96" s="597"/>
      <c r="C96" s="595" t="s">
        <v>336</v>
      </c>
      <c r="D96" s="595"/>
      <c r="E96" s="595"/>
      <c r="F96" s="595"/>
      <c r="G96" s="595"/>
      <c r="H96" s="596"/>
    </row>
    <row r="97" spans="1:8" ht="15">
      <c r="A97" s="660" t="s">
        <v>43</v>
      </c>
      <c r="B97" s="597"/>
      <c r="C97" s="595" t="s">
        <v>4</v>
      </c>
      <c r="D97" s="595"/>
      <c r="E97" s="595"/>
      <c r="F97" s="595"/>
      <c r="G97" s="595"/>
      <c r="H97" s="596"/>
    </row>
    <row r="98" spans="1:8" ht="15">
      <c r="A98" s="663" t="s">
        <v>45</v>
      </c>
      <c r="B98" s="616"/>
      <c r="C98" s="617" t="s">
        <v>2</v>
      </c>
      <c r="D98" s="617"/>
      <c r="E98" s="617"/>
      <c r="F98" s="617"/>
      <c r="G98" s="617"/>
      <c r="H98" s="618"/>
    </row>
    <row r="99" spans="1:8" ht="15.75" thickBot="1">
      <c r="A99" s="7"/>
      <c r="B99" s="8"/>
      <c r="C99" s="8"/>
      <c r="D99" s="8"/>
      <c r="E99" s="8"/>
      <c r="F99" s="8"/>
      <c r="G99" s="8"/>
      <c r="H99" s="9"/>
    </row>
    <row r="100" spans="1:8" ht="15">
      <c r="A100" s="664" t="s">
        <v>46</v>
      </c>
      <c r="B100" s="665"/>
      <c r="C100" s="666"/>
      <c r="D100" s="571"/>
      <c r="E100" s="667" t="s">
        <v>127</v>
      </c>
      <c r="F100" s="668"/>
      <c r="G100" s="668"/>
      <c r="H100" s="669"/>
    </row>
    <row r="101" spans="1:8" ht="24" customHeight="1">
      <c r="A101" s="572"/>
      <c r="B101" s="670"/>
      <c r="C101" s="670"/>
      <c r="D101" s="573"/>
      <c r="E101" s="572"/>
      <c r="F101" s="670"/>
      <c r="G101" s="670"/>
      <c r="H101" s="573"/>
    </row>
    <row r="102" spans="1:8" ht="60" customHeight="1" thickBot="1">
      <c r="A102" s="574"/>
      <c r="B102" s="671"/>
      <c r="C102" s="671"/>
      <c r="D102" s="575"/>
      <c r="E102" s="574"/>
      <c r="F102" s="671"/>
      <c r="G102" s="671"/>
      <c r="H102" s="575"/>
    </row>
    <row r="103" spans="1:8" ht="15">
      <c r="A103" s="672" t="s">
        <v>48</v>
      </c>
      <c r="B103" s="673"/>
      <c r="C103" s="673"/>
      <c r="D103" s="674"/>
      <c r="E103" s="675" t="s">
        <v>48</v>
      </c>
      <c r="F103" s="676"/>
      <c r="G103" s="676"/>
      <c r="H103" s="677"/>
    </row>
    <row r="104" spans="1:8" ht="15">
      <c r="A104" s="678" t="s">
        <v>40</v>
      </c>
      <c r="B104" s="679"/>
      <c r="C104" s="680" t="s">
        <v>1</v>
      </c>
      <c r="D104" s="681"/>
      <c r="E104" s="83" t="s">
        <v>40</v>
      </c>
      <c r="F104" s="682" t="s">
        <v>337</v>
      </c>
      <c r="G104" s="682"/>
      <c r="H104" s="683"/>
    </row>
    <row r="105" spans="1:8" ht="24.75" customHeight="1">
      <c r="A105" s="678" t="s">
        <v>50</v>
      </c>
      <c r="B105" s="679"/>
      <c r="C105" s="682" t="s">
        <v>42</v>
      </c>
      <c r="D105" s="683"/>
      <c r="E105" s="83" t="s">
        <v>50</v>
      </c>
      <c r="F105" s="682" t="str">
        <f>C96</f>
        <v>Recursos Físicos y Servicios Generales</v>
      </c>
      <c r="G105" s="682"/>
      <c r="H105" s="683"/>
    </row>
    <row r="106" spans="1:8" ht="15">
      <c r="A106" s="678" t="s">
        <v>52</v>
      </c>
      <c r="B106" s="679"/>
      <c r="C106" s="679" t="s">
        <v>44</v>
      </c>
      <c r="D106" s="687"/>
      <c r="E106" s="83" t="s">
        <v>52</v>
      </c>
      <c r="F106" s="682" t="str">
        <f>C97</f>
        <v>Bienes y Servicios</v>
      </c>
      <c r="G106" s="682"/>
      <c r="H106" s="683"/>
    </row>
    <row r="107" spans="1:8" ht="15.75" thickBot="1">
      <c r="A107" s="688" t="s">
        <v>53</v>
      </c>
      <c r="B107" s="689"/>
      <c r="C107" s="689" t="s">
        <v>2</v>
      </c>
      <c r="D107" s="690"/>
      <c r="E107" s="101" t="s">
        <v>53</v>
      </c>
      <c r="F107" s="691" t="s">
        <v>2</v>
      </c>
      <c r="G107" s="691"/>
      <c r="H107" s="692"/>
    </row>
    <row r="108" spans="1:8" ht="15.75" thickBot="1">
      <c r="A108" s="7"/>
      <c r="B108" s="8"/>
      <c r="C108" s="8"/>
      <c r="D108" s="8"/>
      <c r="E108" s="8"/>
      <c r="F108" s="8"/>
      <c r="G108" s="8"/>
      <c r="H108" s="9"/>
    </row>
    <row r="109" spans="1:8" ht="15.75" thickBot="1">
      <c r="A109" s="667" t="s">
        <v>47</v>
      </c>
      <c r="B109" s="668"/>
      <c r="C109" s="668"/>
      <c r="D109" s="668"/>
      <c r="E109" s="668"/>
      <c r="F109" s="668"/>
      <c r="G109" s="668"/>
      <c r="H109" s="669"/>
    </row>
    <row r="110" spans="1:8" ht="39" customHeight="1">
      <c r="A110" s="570"/>
      <c r="B110" s="666"/>
      <c r="C110" s="666"/>
      <c r="D110" s="666"/>
      <c r="E110" s="666"/>
      <c r="F110" s="666"/>
      <c r="G110" s="666"/>
      <c r="H110" s="571"/>
    </row>
    <row r="111" spans="1:8" ht="60.75" customHeight="1" thickBot="1">
      <c r="A111" s="574"/>
      <c r="B111" s="671"/>
      <c r="C111" s="671"/>
      <c r="D111" s="671"/>
      <c r="E111" s="671"/>
      <c r="F111" s="671"/>
      <c r="G111" s="671"/>
      <c r="H111" s="575"/>
    </row>
    <row r="112" spans="1:8" ht="15">
      <c r="A112" s="675" t="s">
        <v>48</v>
      </c>
      <c r="B112" s="676"/>
      <c r="C112" s="676"/>
      <c r="D112" s="676"/>
      <c r="E112" s="676"/>
      <c r="F112" s="676"/>
      <c r="G112" s="676"/>
      <c r="H112" s="677"/>
    </row>
    <row r="113" spans="1:8" ht="15">
      <c r="A113" s="700" t="s">
        <v>40</v>
      </c>
      <c r="B113" s="701"/>
      <c r="C113" s="684" t="s">
        <v>49</v>
      </c>
      <c r="D113" s="685"/>
      <c r="E113" s="685"/>
      <c r="F113" s="685"/>
      <c r="G113" s="685"/>
      <c r="H113" s="686"/>
    </row>
    <row r="114" spans="1:8" ht="15">
      <c r="A114" s="693" t="s">
        <v>50</v>
      </c>
      <c r="B114" s="694"/>
      <c r="C114" s="684" t="s">
        <v>51</v>
      </c>
      <c r="D114" s="685"/>
      <c r="E114" s="685"/>
      <c r="F114" s="685"/>
      <c r="G114" s="685"/>
      <c r="H114" s="686"/>
    </row>
    <row r="115" spans="1:8" ht="15">
      <c r="A115" s="693" t="s">
        <v>52</v>
      </c>
      <c r="B115" s="694"/>
      <c r="C115" s="684" t="s">
        <v>44</v>
      </c>
      <c r="D115" s="685"/>
      <c r="E115" s="685"/>
      <c r="F115" s="685"/>
      <c r="G115" s="685"/>
      <c r="H115" s="686"/>
    </row>
    <row r="116" spans="1:8" ht="15.75" thickBot="1">
      <c r="A116" s="695" t="s">
        <v>53</v>
      </c>
      <c r="B116" s="696"/>
      <c r="C116" s="697" t="s">
        <v>2</v>
      </c>
      <c r="D116" s="698"/>
      <c r="E116" s="698"/>
      <c r="F116" s="698"/>
      <c r="G116" s="698"/>
      <c r="H116" s="699"/>
    </row>
  </sheetData>
  <sheetProtection/>
  <mergeCells count="124">
    <mergeCell ref="A1:B3"/>
    <mergeCell ref="C1:G1"/>
    <mergeCell ref="C2:G2"/>
    <mergeCell ref="C3:G3"/>
    <mergeCell ref="A5:C5"/>
    <mergeCell ref="D5:F5"/>
    <mergeCell ref="A7:C7"/>
    <mergeCell ref="D7:H7"/>
    <mergeCell ref="A9:H9"/>
    <mergeCell ref="A10:H10"/>
    <mergeCell ref="B12:H12"/>
    <mergeCell ref="B13:D13"/>
    <mergeCell ref="B14:D14"/>
    <mergeCell ref="B15:D15"/>
    <mergeCell ref="A17:H17"/>
    <mergeCell ref="A19:H19"/>
    <mergeCell ref="A21:C21"/>
    <mergeCell ref="D21:F21"/>
    <mergeCell ref="G21:H21"/>
    <mergeCell ref="A22:C22"/>
    <mergeCell ref="D22:F22"/>
    <mergeCell ref="G22:H22"/>
    <mergeCell ref="A24:H24"/>
    <mergeCell ref="A25:H25"/>
    <mergeCell ref="A27:E27"/>
    <mergeCell ref="B40:H40"/>
    <mergeCell ref="A28:H28"/>
    <mergeCell ref="B29:H29"/>
    <mergeCell ref="B30:H30"/>
    <mergeCell ref="B31:H31"/>
    <mergeCell ref="B32:H32"/>
    <mergeCell ref="B33:H33"/>
    <mergeCell ref="B41:H41"/>
    <mergeCell ref="B42:H42"/>
    <mergeCell ref="A43:H43"/>
    <mergeCell ref="A44:E44"/>
    <mergeCell ref="B46:D46"/>
    <mergeCell ref="B34:H34"/>
    <mergeCell ref="B35:H35"/>
    <mergeCell ref="B36:H36"/>
    <mergeCell ref="B38:H38"/>
    <mergeCell ref="B39:H39"/>
    <mergeCell ref="B47:D47"/>
    <mergeCell ref="B48:D48"/>
    <mergeCell ref="B49:D49"/>
    <mergeCell ref="B50:D50"/>
    <mergeCell ref="B51:D51"/>
    <mergeCell ref="B52:D52"/>
    <mergeCell ref="B53:D53"/>
    <mergeCell ref="B54:D54"/>
    <mergeCell ref="B55:D55"/>
    <mergeCell ref="B56:D56"/>
    <mergeCell ref="B57:D57"/>
    <mergeCell ref="B58:D58"/>
    <mergeCell ref="A63:F63"/>
    <mergeCell ref="G63:H63"/>
    <mergeCell ref="G64:H64"/>
    <mergeCell ref="A65:F65"/>
    <mergeCell ref="G65:H65"/>
    <mergeCell ref="B59:D59"/>
    <mergeCell ref="B60:D60"/>
    <mergeCell ref="B61:D61"/>
    <mergeCell ref="B62:D62"/>
    <mergeCell ref="A67:H67"/>
    <mergeCell ref="B68:H68"/>
    <mergeCell ref="B69:H69"/>
    <mergeCell ref="B70:H70"/>
    <mergeCell ref="B71:H71"/>
    <mergeCell ref="B72:H72"/>
    <mergeCell ref="B73:H73"/>
    <mergeCell ref="B74:H74"/>
    <mergeCell ref="B75:H75"/>
    <mergeCell ref="B76:H76"/>
    <mergeCell ref="B77:H77"/>
    <mergeCell ref="B78:H78"/>
    <mergeCell ref="A80:H80"/>
    <mergeCell ref="B81:H81"/>
    <mergeCell ref="B82:H82"/>
    <mergeCell ref="B83:H83"/>
    <mergeCell ref="A85:H85"/>
    <mergeCell ref="A86:H86"/>
    <mergeCell ref="A88:H88"/>
    <mergeCell ref="A89:H89"/>
    <mergeCell ref="A91:H91"/>
    <mergeCell ref="A92:H92"/>
    <mergeCell ref="A94:H94"/>
    <mergeCell ref="A95:B95"/>
    <mergeCell ref="C95:H95"/>
    <mergeCell ref="A96:B96"/>
    <mergeCell ref="C96:H96"/>
    <mergeCell ref="A97:B97"/>
    <mergeCell ref="C97:H97"/>
    <mergeCell ref="A98:B98"/>
    <mergeCell ref="C98:H98"/>
    <mergeCell ref="A100:B100"/>
    <mergeCell ref="C100:D100"/>
    <mergeCell ref="E100:H100"/>
    <mergeCell ref="A101:D102"/>
    <mergeCell ref="E101:H102"/>
    <mergeCell ref="A103:D103"/>
    <mergeCell ref="E103:H103"/>
    <mergeCell ref="A104:B104"/>
    <mergeCell ref="C104:D104"/>
    <mergeCell ref="F104:H104"/>
    <mergeCell ref="A105:B105"/>
    <mergeCell ref="C105:D105"/>
    <mergeCell ref="F105:H105"/>
    <mergeCell ref="C114:H114"/>
    <mergeCell ref="A106:B106"/>
    <mergeCell ref="C106:D106"/>
    <mergeCell ref="F106:H106"/>
    <mergeCell ref="A107:B107"/>
    <mergeCell ref="C107:D107"/>
    <mergeCell ref="F107:H107"/>
    <mergeCell ref="A115:B115"/>
    <mergeCell ref="C115:H115"/>
    <mergeCell ref="A116:B116"/>
    <mergeCell ref="C116:H116"/>
    <mergeCell ref="A109:H109"/>
    <mergeCell ref="A110:H111"/>
    <mergeCell ref="A112:H112"/>
    <mergeCell ref="A113:B113"/>
    <mergeCell ref="C113:H113"/>
    <mergeCell ref="A114:B114"/>
  </mergeCells>
  <printOptions/>
  <pageMargins left="0.7" right="0.7" top="0.75" bottom="0.75" header="0.3" footer="0.3"/>
  <pageSetup fitToHeight="0" fitToWidth="1"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108"/>
  <sheetViews>
    <sheetView zoomScalePageLayoutView="0" workbookViewId="0" topLeftCell="A43">
      <selection activeCell="I56" sqref="I56"/>
    </sheetView>
  </sheetViews>
  <sheetFormatPr defaultColWidth="11.421875" defaultRowHeight="15"/>
  <cols>
    <col min="1" max="1" width="3.57421875" style="4" customWidth="1"/>
    <col min="2" max="2" width="16.57421875" style="4" customWidth="1"/>
    <col min="3" max="3" width="18.57421875" style="4" customWidth="1"/>
    <col min="4" max="4" width="15.28125" style="4" customWidth="1"/>
    <col min="5" max="5" width="14.28125" style="4" customWidth="1"/>
    <col min="6" max="6" width="15.28125" style="4" customWidth="1"/>
    <col min="7" max="7" width="15.00390625" style="4" customWidth="1"/>
    <col min="8" max="8" width="18.8515625" style="4" bestFit="1" customWidth="1"/>
    <col min="9" max="15" width="13.28125" style="4" customWidth="1"/>
    <col min="16" max="16" width="2.57421875" style="4" customWidth="1"/>
    <col min="17" max="17" width="4.00390625" style="4" bestFit="1" customWidth="1"/>
    <col min="18" max="18" width="8.8515625" style="4" customWidth="1"/>
    <col min="19" max="16384" width="11.421875" style="4" customWidth="1"/>
  </cols>
  <sheetData>
    <row r="1" spans="1:8" ht="19.5" thickBot="1">
      <c r="A1" s="570"/>
      <c r="B1" s="571"/>
      <c r="C1" s="576" t="s">
        <v>6</v>
      </c>
      <c r="D1" s="577"/>
      <c r="E1" s="577"/>
      <c r="F1" s="577"/>
      <c r="G1" s="578"/>
      <c r="H1" s="63" t="s">
        <v>7</v>
      </c>
    </row>
    <row r="2" spans="1:8" ht="19.5" thickBot="1">
      <c r="A2" s="572"/>
      <c r="B2" s="573"/>
      <c r="C2" s="576" t="s">
        <v>8</v>
      </c>
      <c r="D2" s="577"/>
      <c r="E2" s="577"/>
      <c r="F2" s="577"/>
      <c r="G2" s="578"/>
      <c r="H2" s="64" t="s">
        <v>69</v>
      </c>
    </row>
    <row r="3" spans="1:8" ht="29.25" customHeight="1" thickBot="1">
      <c r="A3" s="574"/>
      <c r="B3" s="575"/>
      <c r="C3" s="605" t="s">
        <v>10</v>
      </c>
      <c r="D3" s="606"/>
      <c r="E3" s="606"/>
      <c r="F3" s="606"/>
      <c r="G3" s="607"/>
      <c r="H3" s="65" t="s">
        <v>70</v>
      </c>
    </row>
    <row r="4" ht="15.75" thickBot="1"/>
    <row r="5" spans="1:8" ht="16.5" thickBot="1">
      <c r="A5" s="582" t="s">
        <v>11</v>
      </c>
      <c r="B5" s="583"/>
      <c r="C5" s="583"/>
      <c r="D5" s="584">
        <v>41844</v>
      </c>
      <c r="E5" s="584"/>
      <c r="F5" s="584"/>
      <c r="G5" s="10" t="s">
        <v>12</v>
      </c>
      <c r="H5" s="11">
        <v>16</v>
      </c>
    </row>
    <row r="6" spans="1:8" ht="15.75">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3.75" customHeight="1">
      <c r="A10" s="592" t="s">
        <v>354</v>
      </c>
      <c r="B10" s="593"/>
      <c r="C10" s="593"/>
      <c r="D10" s="593"/>
      <c r="E10" s="593"/>
      <c r="F10" s="593"/>
      <c r="G10" s="593"/>
      <c r="H10" s="594"/>
    </row>
    <row r="11" spans="1:8" ht="15">
      <c r="A11" s="7"/>
      <c r="B11" s="8"/>
      <c r="C11" s="8"/>
      <c r="D11" s="8"/>
      <c r="E11" s="8"/>
      <c r="F11" s="8"/>
      <c r="G11" s="8"/>
      <c r="H11" s="9"/>
    </row>
    <row r="12" spans="1:8" ht="15">
      <c r="A12" s="7"/>
      <c r="B12" s="595" t="s">
        <v>16</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15">
      <c r="A16" s="7"/>
      <c r="B16" s="12"/>
      <c r="C16" s="8"/>
      <c r="D16" s="8"/>
      <c r="E16" s="8"/>
      <c r="F16" s="8"/>
      <c r="G16" s="8"/>
      <c r="H16" s="9"/>
    </row>
    <row r="17" spans="1:8" ht="25.5" customHeight="1">
      <c r="A17" s="610" t="s">
        <v>72</v>
      </c>
      <c r="B17" s="611"/>
      <c r="C17" s="611"/>
      <c r="D17" s="611"/>
      <c r="E17" s="611"/>
      <c r="F17" s="611"/>
      <c r="G17" s="611"/>
      <c r="H17" s="612"/>
    </row>
    <row r="18" spans="1:8" ht="15">
      <c r="A18" s="7"/>
      <c r="B18" s="15"/>
      <c r="C18" s="8"/>
      <c r="D18" s="8"/>
      <c r="E18" s="8"/>
      <c r="F18" s="8"/>
      <c r="G18" s="8"/>
      <c r="H18" s="9"/>
    </row>
    <row r="19" spans="1:8" ht="15">
      <c r="A19" s="601" t="s">
        <v>73</v>
      </c>
      <c r="B19" s="595"/>
      <c r="C19" s="595"/>
      <c r="D19" s="595"/>
      <c r="E19" s="595"/>
      <c r="F19" s="595"/>
      <c r="G19" s="595"/>
      <c r="H19" s="596"/>
    </row>
    <row r="20" spans="1:8" ht="16.5" thickBot="1">
      <c r="A20" s="7"/>
      <c r="B20" s="16"/>
      <c r="C20" s="16"/>
      <c r="D20" s="16"/>
      <c r="E20" s="16"/>
      <c r="F20" s="16"/>
      <c r="G20" s="16"/>
      <c r="H20" s="17"/>
    </row>
    <row r="21" spans="1:8" ht="16.5" thickBot="1">
      <c r="A21" s="602" t="s">
        <v>74</v>
      </c>
      <c r="B21" s="603"/>
      <c r="C21" s="604"/>
      <c r="D21" s="602" t="s">
        <v>75</v>
      </c>
      <c r="E21" s="603"/>
      <c r="F21" s="604"/>
      <c r="G21" s="602" t="s">
        <v>25</v>
      </c>
      <c r="H21" s="604"/>
    </row>
    <row r="22" spans="1:8" ht="45" customHeight="1" thickBot="1">
      <c r="A22" s="605">
        <v>210504</v>
      </c>
      <c r="B22" s="606"/>
      <c r="C22" s="607"/>
      <c r="D22" s="579" t="s">
        <v>353</v>
      </c>
      <c r="E22" s="580"/>
      <c r="F22" s="581"/>
      <c r="G22" s="608">
        <f>G56</f>
        <v>13890000</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 r="A25" s="610" t="s">
        <v>78</v>
      </c>
      <c r="B25" s="611"/>
      <c r="C25" s="611"/>
      <c r="D25" s="611"/>
      <c r="E25" s="611"/>
      <c r="F25" s="611"/>
      <c r="G25" s="611"/>
      <c r="H25" s="612"/>
    </row>
    <row r="26" spans="1:8" ht="15">
      <c r="A26" s="7"/>
      <c r="B26" s="22"/>
      <c r="C26" s="8"/>
      <c r="D26" s="8"/>
      <c r="E26" s="8"/>
      <c r="F26" s="8"/>
      <c r="G26" s="8"/>
      <c r="H26" s="9"/>
    </row>
    <row r="27" spans="1:8" ht="15.75">
      <c r="A27" s="589" t="s">
        <v>79</v>
      </c>
      <c r="B27" s="590"/>
      <c r="C27" s="590"/>
      <c r="D27" s="590"/>
      <c r="E27" s="590"/>
      <c r="F27" s="8"/>
      <c r="G27" s="8"/>
      <c r="H27" s="9"/>
    </row>
    <row r="28" spans="1:8" ht="38.25" customHeight="1">
      <c r="A28" s="613" t="s">
        <v>131</v>
      </c>
      <c r="B28" s="614"/>
      <c r="C28" s="614"/>
      <c r="D28" s="614"/>
      <c r="E28" s="614"/>
      <c r="F28" s="614"/>
      <c r="G28" s="614"/>
      <c r="H28" s="615"/>
    </row>
    <row r="29" spans="1:8" ht="32.25" customHeight="1">
      <c r="A29" s="68" t="s">
        <v>81</v>
      </c>
      <c r="B29" s="616" t="s">
        <v>357</v>
      </c>
      <c r="C29" s="617"/>
      <c r="D29" s="617"/>
      <c r="E29" s="617"/>
      <c r="F29" s="617"/>
      <c r="G29" s="617"/>
      <c r="H29" s="618"/>
    </row>
    <row r="30" spans="1:8" ht="15">
      <c r="A30" s="68"/>
      <c r="B30" s="619"/>
      <c r="C30" s="619"/>
      <c r="D30" s="619"/>
      <c r="E30" s="619"/>
      <c r="F30" s="619"/>
      <c r="G30" s="619"/>
      <c r="H30" s="620"/>
    </row>
    <row r="31" spans="1:8" ht="15">
      <c r="A31" s="68" t="s">
        <v>82</v>
      </c>
      <c r="B31" s="597" t="s">
        <v>83</v>
      </c>
      <c r="C31" s="597"/>
      <c r="D31" s="597"/>
      <c r="E31" s="597"/>
      <c r="F31" s="597"/>
      <c r="G31" s="597"/>
      <c r="H31" s="621"/>
    </row>
    <row r="32" spans="1:8" ht="15">
      <c r="A32" s="68" t="s">
        <v>133</v>
      </c>
      <c r="B32" s="617" t="s">
        <v>356</v>
      </c>
      <c r="C32" s="617"/>
      <c r="D32" s="617"/>
      <c r="E32" s="617"/>
      <c r="F32" s="617"/>
      <c r="G32" s="617"/>
      <c r="H32" s="618"/>
    </row>
    <row r="33" spans="1:8" ht="30" customHeight="1">
      <c r="A33" s="68" t="s">
        <v>134</v>
      </c>
      <c r="B33" s="617" t="s">
        <v>355</v>
      </c>
      <c r="C33" s="617"/>
      <c r="D33" s="617"/>
      <c r="E33" s="617"/>
      <c r="F33" s="617"/>
      <c r="G33" s="617"/>
      <c r="H33" s="618"/>
    </row>
    <row r="34" spans="1:8" ht="28.5" customHeight="1">
      <c r="A34" s="68" t="s">
        <v>135</v>
      </c>
      <c r="B34" s="622" t="s">
        <v>339</v>
      </c>
      <c r="C34" s="622"/>
      <c r="D34" s="622"/>
      <c r="E34" s="622"/>
      <c r="F34" s="622"/>
      <c r="G34" s="622"/>
      <c r="H34" s="623"/>
    </row>
    <row r="35" spans="1:8" ht="15">
      <c r="A35" s="68"/>
      <c r="B35" s="619"/>
      <c r="C35" s="619"/>
      <c r="D35" s="619"/>
      <c r="E35" s="619"/>
      <c r="F35" s="619"/>
      <c r="G35" s="619"/>
      <c r="H35" s="620"/>
    </row>
    <row r="36" spans="1:8" ht="15">
      <c r="A36" s="68" t="s">
        <v>85</v>
      </c>
      <c r="B36" s="597" t="s">
        <v>86</v>
      </c>
      <c r="C36" s="597"/>
      <c r="D36" s="597"/>
      <c r="E36" s="597"/>
      <c r="F36" s="597"/>
      <c r="G36" s="597"/>
      <c r="H36" s="621"/>
    </row>
    <row r="37" spans="1:8" ht="59.25" customHeight="1">
      <c r="A37" s="68"/>
      <c r="B37" s="624" t="s">
        <v>358</v>
      </c>
      <c r="C37" s="624"/>
      <c r="D37" s="624"/>
      <c r="E37" s="624"/>
      <c r="F37" s="624"/>
      <c r="G37" s="624"/>
      <c r="H37" s="625"/>
    </row>
    <row r="38" spans="1:8" ht="15">
      <c r="A38" s="68"/>
      <c r="B38" s="167"/>
      <c r="C38" s="167"/>
      <c r="D38" s="167"/>
      <c r="E38" s="167"/>
      <c r="F38" s="167"/>
      <c r="G38" s="167"/>
      <c r="H38" s="168"/>
    </row>
    <row r="39" spans="1:8" ht="15">
      <c r="A39" s="68" t="s">
        <v>88</v>
      </c>
      <c r="B39" s="597" t="s">
        <v>89</v>
      </c>
      <c r="C39" s="597"/>
      <c r="D39" s="597"/>
      <c r="E39" s="597"/>
      <c r="F39" s="597"/>
      <c r="G39" s="597"/>
      <c r="H39" s="621"/>
    </row>
    <row r="40" spans="1:8" ht="94.5" customHeight="1">
      <c r="A40" s="68"/>
      <c r="B40" s="624" t="s">
        <v>359</v>
      </c>
      <c r="C40" s="624"/>
      <c r="D40" s="624"/>
      <c r="E40" s="624"/>
      <c r="F40" s="624"/>
      <c r="G40" s="624"/>
      <c r="H40" s="625"/>
    </row>
    <row r="41" spans="1:8" ht="15">
      <c r="A41" s="68"/>
      <c r="B41" s="619"/>
      <c r="C41" s="619"/>
      <c r="D41" s="619"/>
      <c r="E41" s="619"/>
      <c r="F41" s="619"/>
      <c r="G41" s="619"/>
      <c r="H41" s="620"/>
    </row>
    <row r="42" spans="1:8" ht="15">
      <c r="A42" s="68" t="s">
        <v>91</v>
      </c>
      <c r="B42" s="597" t="s">
        <v>92</v>
      </c>
      <c r="C42" s="597"/>
      <c r="D42" s="597"/>
      <c r="E42" s="597"/>
      <c r="F42" s="597"/>
      <c r="G42" s="597"/>
      <c r="H42" s="621"/>
    </row>
    <row r="43" spans="1:8" ht="42.75" customHeight="1">
      <c r="A43" s="71"/>
      <c r="B43" s="624" t="s">
        <v>360</v>
      </c>
      <c r="C43" s="624"/>
      <c r="D43" s="624"/>
      <c r="E43" s="624"/>
      <c r="F43" s="624"/>
      <c r="G43" s="624"/>
      <c r="H43" s="625"/>
    </row>
    <row r="44" spans="1:8" ht="15.75" thickBot="1">
      <c r="A44" s="812"/>
      <c r="B44" s="813"/>
      <c r="C44" s="813"/>
      <c r="D44" s="813"/>
      <c r="E44" s="813"/>
      <c r="F44" s="813"/>
      <c r="G44" s="813"/>
      <c r="H44" s="814"/>
    </row>
    <row r="45" spans="1:8" ht="15.75">
      <c r="A45" s="582" t="s">
        <v>93</v>
      </c>
      <c r="B45" s="583"/>
      <c r="C45" s="583"/>
      <c r="D45" s="583"/>
      <c r="E45" s="583"/>
      <c r="F45" s="20"/>
      <c r="G45" s="20"/>
      <c r="H45" s="21"/>
    </row>
    <row r="46" spans="1:8" ht="15.75" thickBot="1">
      <c r="A46" s="153"/>
      <c r="B46" s="169"/>
      <c r="C46" s="169"/>
      <c r="D46" s="169"/>
      <c r="E46" s="169"/>
      <c r="F46" s="169"/>
      <c r="G46" s="169"/>
      <c r="H46" s="170"/>
    </row>
    <row r="47" spans="1:8" ht="30.75" thickBot="1">
      <c r="A47" s="30" t="s">
        <v>0</v>
      </c>
      <c r="B47" s="629" t="s">
        <v>31</v>
      </c>
      <c r="C47" s="630"/>
      <c r="D47" s="631"/>
      <c r="E47" s="30" t="s">
        <v>32</v>
      </c>
      <c r="F47" s="165" t="s">
        <v>33</v>
      </c>
      <c r="G47" s="30" t="s">
        <v>34</v>
      </c>
      <c r="H47" s="56" t="s">
        <v>35</v>
      </c>
    </row>
    <row r="48" spans="1:8" ht="19.5" customHeight="1">
      <c r="A48" s="193">
        <v>1</v>
      </c>
      <c r="B48" s="815" t="s">
        <v>365</v>
      </c>
      <c r="C48" s="816"/>
      <c r="D48" s="817"/>
      <c r="E48" s="177" t="s">
        <v>364</v>
      </c>
      <c r="F48" s="194">
        <v>20</v>
      </c>
      <c r="G48" s="195">
        <v>45000</v>
      </c>
      <c r="H48" s="196">
        <f>G48*F48</f>
        <v>900000</v>
      </c>
    </row>
    <row r="49" spans="1:8" ht="15">
      <c r="A49" s="172">
        <v>2</v>
      </c>
      <c r="B49" s="818" t="s">
        <v>341</v>
      </c>
      <c r="C49" s="819"/>
      <c r="D49" s="820"/>
      <c r="E49" s="179" t="s">
        <v>342</v>
      </c>
      <c r="F49" s="178">
        <v>100</v>
      </c>
      <c r="G49" s="173">
        <v>5500</v>
      </c>
      <c r="H49" s="171">
        <f>G49*F49</f>
        <v>550000</v>
      </c>
    </row>
    <row r="50" spans="1:8" ht="15.75" thickBot="1">
      <c r="A50" s="197">
        <v>3</v>
      </c>
      <c r="B50" s="821" t="s">
        <v>343</v>
      </c>
      <c r="C50" s="822"/>
      <c r="D50" s="823"/>
      <c r="E50" s="182" t="s">
        <v>342</v>
      </c>
      <c r="F50" s="183">
        <v>40</v>
      </c>
      <c r="G50" s="198">
        <v>16000</v>
      </c>
      <c r="H50" s="199">
        <f>G50*F50</f>
        <v>640000</v>
      </c>
    </row>
    <row r="51" spans="1:8" ht="24.75" customHeight="1">
      <c r="A51" s="188">
        <v>4</v>
      </c>
      <c r="B51" s="824" t="s">
        <v>340</v>
      </c>
      <c r="C51" s="825"/>
      <c r="D51" s="826"/>
      <c r="E51" s="189" t="s">
        <v>344</v>
      </c>
      <c r="F51" s="190">
        <v>2000</v>
      </c>
      <c r="G51" s="191">
        <v>3700</v>
      </c>
      <c r="H51" s="192">
        <f>G51*F51</f>
        <v>7400000</v>
      </c>
    </row>
    <row r="52" spans="1:8" ht="15.75" thickBot="1">
      <c r="A52" s="172">
        <v>5</v>
      </c>
      <c r="B52" s="827" t="s">
        <v>345</v>
      </c>
      <c r="C52" s="828"/>
      <c r="D52" s="829"/>
      <c r="E52" s="180" t="s">
        <v>344</v>
      </c>
      <c r="F52" s="181">
        <v>2000</v>
      </c>
      <c r="G52" s="173">
        <v>2200</v>
      </c>
      <c r="H52" s="171">
        <f>G52*F52</f>
        <v>4400000</v>
      </c>
    </row>
    <row r="53" spans="1:8" ht="15.75" thickBot="1">
      <c r="A53" s="830" t="s">
        <v>346</v>
      </c>
      <c r="B53" s="831"/>
      <c r="C53" s="831"/>
      <c r="D53" s="831"/>
      <c r="E53" s="174"/>
      <c r="F53" s="174"/>
      <c r="G53" s="175"/>
      <c r="H53" s="176">
        <f>SUM(H48:H52)</f>
        <v>13890000</v>
      </c>
    </row>
    <row r="54" spans="1:8" ht="16.5" thickBot="1">
      <c r="A54" s="832" t="s">
        <v>36</v>
      </c>
      <c r="B54" s="833"/>
      <c r="C54" s="833"/>
      <c r="D54" s="833"/>
      <c r="E54" s="833"/>
      <c r="F54" s="184"/>
      <c r="G54" s="834">
        <f>H53</f>
        <v>13890000</v>
      </c>
      <c r="H54" s="835"/>
    </row>
    <row r="55" spans="1:8" ht="16.5" thickBot="1">
      <c r="A55" s="836" t="s">
        <v>37</v>
      </c>
      <c r="B55" s="837"/>
      <c r="C55" s="837"/>
      <c r="D55" s="837"/>
      <c r="E55" s="837"/>
      <c r="F55" s="185">
        <v>0.16</v>
      </c>
      <c r="G55" s="838"/>
      <c r="H55" s="839"/>
    </row>
    <row r="56" spans="1:11" ht="16.5" thickBot="1">
      <c r="A56" s="836" t="s">
        <v>38</v>
      </c>
      <c r="B56" s="837"/>
      <c r="C56" s="837"/>
      <c r="D56" s="837"/>
      <c r="E56" s="837"/>
      <c r="F56" s="186"/>
      <c r="G56" s="834">
        <f>G54+H55</f>
        <v>13890000</v>
      </c>
      <c r="H56" s="835"/>
      <c r="I56" s="86"/>
      <c r="J56" s="86"/>
      <c r="K56" s="86"/>
    </row>
    <row r="57" spans="1:8" ht="18" thickBot="1">
      <c r="A57" s="140"/>
      <c r="B57" s="27"/>
      <c r="C57" s="166"/>
      <c r="D57" s="166"/>
      <c r="E57" s="141"/>
      <c r="F57" s="141"/>
      <c r="G57" s="141"/>
      <c r="H57" s="142"/>
    </row>
    <row r="58" spans="1:8" ht="15.75" thickBot="1">
      <c r="A58" s="651" t="s">
        <v>99</v>
      </c>
      <c r="B58" s="652"/>
      <c r="C58" s="652"/>
      <c r="D58" s="652"/>
      <c r="E58" s="652"/>
      <c r="F58" s="652"/>
      <c r="G58" s="652"/>
      <c r="H58" s="653"/>
    </row>
    <row r="59" spans="1:8" ht="29.25" customHeight="1">
      <c r="A59" s="93" t="s">
        <v>81</v>
      </c>
      <c r="B59" s="654" t="s">
        <v>100</v>
      </c>
      <c r="C59" s="655"/>
      <c r="D59" s="655"/>
      <c r="E59" s="655"/>
      <c r="F59" s="655"/>
      <c r="G59" s="655"/>
      <c r="H59" s="656"/>
    </row>
    <row r="60" spans="1:8" ht="15">
      <c r="A60" s="94" t="s">
        <v>82</v>
      </c>
      <c r="B60" s="657" t="s">
        <v>101</v>
      </c>
      <c r="C60" s="658"/>
      <c r="D60" s="658"/>
      <c r="E60" s="658"/>
      <c r="F60" s="658"/>
      <c r="G60" s="658"/>
      <c r="H60" s="659"/>
    </row>
    <row r="61" spans="1:8" ht="29.25" customHeight="1">
      <c r="A61" s="94">
        <v>3</v>
      </c>
      <c r="B61" s="657" t="s">
        <v>347</v>
      </c>
      <c r="C61" s="658"/>
      <c r="D61" s="658"/>
      <c r="E61" s="658"/>
      <c r="F61" s="658"/>
      <c r="G61" s="658"/>
      <c r="H61" s="659"/>
    </row>
    <row r="62" spans="1:8" ht="29.25" customHeight="1">
      <c r="A62" s="94">
        <v>4</v>
      </c>
      <c r="B62" s="657" t="s">
        <v>348</v>
      </c>
      <c r="C62" s="658"/>
      <c r="D62" s="658"/>
      <c r="E62" s="658"/>
      <c r="F62" s="658"/>
      <c r="G62" s="658"/>
      <c r="H62" s="659"/>
    </row>
    <row r="63" spans="1:8" ht="15">
      <c r="A63" s="94">
        <v>5</v>
      </c>
      <c r="B63" s="657" t="s">
        <v>349</v>
      </c>
      <c r="C63" s="658"/>
      <c r="D63" s="658"/>
      <c r="E63" s="658"/>
      <c r="F63" s="658"/>
      <c r="G63" s="658"/>
      <c r="H63" s="659"/>
    </row>
    <row r="64" spans="1:8" ht="15">
      <c r="A64" s="94">
        <v>6</v>
      </c>
      <c r="B64" s="657" t="s">
        <v>350</v>
      </c>
      <c r="C64" s="658"/>
      <c r="D64" s="658"/>
      <c r="E64" s="658"/>
      <c r="F64" s="658"/>
      <c r="G64" s="658"/>
      <c r="H64" s="659"/>
    </row>
    <row r="65" spans="1:8" ht="29.25" customHeight="1" thickBot="1">
      <c r="A65" s="159">
        <v>7</v>
      </c>
      <c r="B65" s="803" t="s">
        <v>351</v>
      </c>
      <c r="C65" s="804"/>
      <c r="D65" s="804"/>
      <c r="E65" s="804"/>
      <c r="F65" s="804"/>
      <c r="G65" s="804"/>
      <c r="H65" s="805"/>
    </row>
    <row r="66" spans="1:8" ht="15">
      <c r="A66" s="18"/>
      <c r="B66" s="95"/>
      <c r="C66" s="20"/>
      <c r="D66" s="20"/>
      <c r="E66" s="20"/>
      <c r="F66" s="20"/>
      <c r="G66" s="20"/>
      <c r="H66" s="21"/>
    </row>
    <row r="67" spans="1:8" ht="15.75">
      <c r="A67" s="589" t="s">
        <v>116</v>
      </c>
      <c r="B67" s="590"/>
      <c r="C67" s="590"/>
      <c r="D67" s="590"/>
      <c r="E67" s="590"/>
      <c r="F67" s="590"/>
      <c r="G67" s="590"/>
      <c r="H67" s="591"/>
    </row>
    <row r="68" spans="1:8" ht="15">
      <c r="A68" s="81" t="s">
        <v>81</v>
      </c>
      <c r="B68" s="617" t="s">
        <v>117</v>
      </c>
      <c r="C68" s="617"/>
      <c r="D68" s="617"/>
      <c r="E68" s="617"/>
      <c r="F68" s="617"/>
      <c r="G68" s="617"/>
      <c r="H68" s="618"/>
    </row>
    <row r="69" spans="1:8" ht="15">
      <c r="A69" s="83" t="s">
        <v>82</v>
      </c>
      <c r="B69" s="622" t="s">
        <v>118</v>
      </c>
      <c r="C69" s="622"/>
      <c r="D69" s="622"/>
      <c r="E69" s="622"/>
      <c r="F69" s="622"/>
      <c r="G69" s="622"/>
      <c r="H69" s="623"/>
    </row>
    <row r="70" spans="1:8" ht="15">
      <c r="A70" s="83" t="s">
        <v>85</v>
      </c>
      <c r="B70" s="622" t="s">
        <v>119</v>
      </c>
      <c r="C70" s="622"/>
      <c r="D70" s="622"/>
      <c r="E70" s="622"/>
      <c r="F70" s="622"/>
      <c r="G70" s="622"/>
      <c r="H70" s="623"/>
    </row>
    <row r="71" spans="1:8" ht="15">
      <c r="A71" s="96"/>
      <c r="B71" s="97"/>
      <c r="C71" s="98"/>
      <c r="D71" s="98"/>
      <c r="E71" s="98"/>
      <c r="F71" s="98"/>
      <c r="G71" s="98"/>
      <c r="H71" s="99"/>
    </row>
    <row r="72" spans="1:8" ht="15">
      <c r="A72" s="660" t="s">
        <v>120</v>
      </c>
      <c r="B72" s="597"/>
      <c r="C72" s="597"/>
      <c r="D72" s="597"/>
      <c r="E72" s="597"/>
      <c r="F72" s="597"/>
      <c r="G72" s="597"/>
      <c r="H72" s="621"/>
    </row>
    <row r="73" spans="1:8" ht="15">
      <c r="A73" s="661" t="s">
        <v>137</v>
      </c>
      <c r="B73" s="617"/>
      <c r="C73" s="617"/>
      <c r="D73" s="617"/>
      <c r="E73" s="617"/>
      <c r="F73" s="617"/>
      <c r="G73" s="617"/>
      <c r="H73" s="618"/>
    </row>
    <row r="74" spans="1:8" ht="15">
      <c r="A74" s="96"/>
      <c r="B74" s="97"/>
      <c r="C74" s="98"/>
      <c r="D74" s="98"/>
      <c r="E74" s="98"/>
      <c r="F74" s="98"/>
      <c r="G74" s="98"/>
      <c r="H74" s="99"/>
    </row>
    <row r="75" spans="1:8" ht="15">
      <c r="A75" s="660" t="s">
        <v>121</v>
      </c>
      <c r="B75" s="597"/>
      <c r="C75" s="597"/>
      <c r="D75" s="597"/>
      <c r="E75" s="597"/>
      <c r="F75" s="597"/>
      <c r="G75" s="597"/>
      <c r="H75" s="621"/>
    </row>
    <row r="76" spans="1:8" ht="15">
      <c r="A76" s="661" t="s">
        <v>352</v>
      </c>
      <c r="B76" s="617"/>
      <c r="C76" s="617"/>
      <c r="D76" s="617"/>
      <c r="E76" s="617"/>
      <c r="F76" s="617"/>
      <c r="G76" s="617"/>
      <c r="H76" s="618"/>
    </row>
    <row r="77" spans="1:8" ht="15">
      <c r="A77" s="100"/>
      <c r="B77" s="167"/>
      <c r="C77" s="167"/>
      <c r="D77" s="167"/>
      <c r="E77" s="167"/>
      <c r="F77" s="167"/>
      <c r="G77" s="167"/>
      <c r="H77" s="168"/>
    </row>
    <row r="78" spans="1:8" ht="15">
      <c r="A78" s="660" t="s">
        <v>122</v>
      </c>
      <c r="B78" s="597"/>
      <c r="C78" s="597"/>
      <c r="D78" s="597"/>
      <c r="E78" s="597"/>
      <c r="F78" s="597"/>
      <c r="G78" s="597"/>
      <c r="H78" s="621"/>
    </row>
    <row r="79" spans="1:8" ht="51" customHeight="1">
      <c r="A79" s="806" t="s">
        <v>123</v>
      </c>
      <c r="B79" s="807"/>
      <c r="C79" s="807"/>
      <c r="D79" s="807"/>
      <c r="E79" s="807"/>
      <c r="F79" s="807"/>
      <c r="G79" s="807"/>
      <c r="H79" s="808"/>
    </row>
    <row r="80" spans="1:8" ht="15">
      <c r="A80" s="96"/>
      <c r="B80" s="97"/>
      <c r="C80" s="98"/>
      <c r="D80" s="98"/>
      <c r="E80" s="98"/>
      <c r="F80" s="98"/>
      <c r="G80" s="98"/>
      <c r="H80" s="99"/>
    </row>
    <row r="81" spans="1:8" ht="30.75" customHeight="1">
      <c r="A81" s="660" t="s">
        <v>124</v>
      </c>
      <c r="B81" s="597"/>
      <c r="C81" s="597"/>
      <c r="D81" s="597"/>
      <c r="E81" s="597"/>
      <c r="F81" s="597"/>
      <c r="G81" s="597"/>
      <c r="H81" s="621"/>
    </row>
    <row r="82" spans="1:8" ht="15">
      <c r="A82" s="660" t="s">
        <v>40</v>
      </c>
      <c r="B82" s="597"/>
      <c r="C82" s="595" t="s">
        <v>361</v>
      </c>
      <c r="D82" s="595"/>
      <c r="E82" s="595"/>
      <c r="F82" s="595"/>
      <c r="G82" s="595"/>
      <c r="H82" s="596"/>
    </row>
    <row r="83" spans="1:8" ht="15">
      <c r="A83" s="660" t="s">
        <v>41</v>
      </c>
      <c r="B83" s="597"/>
      <c r="C83" s="595" t="s">
        <v>362</v>
      </c>
      <c r="D83" s="595"/>
      <c r="E83" s="595"/>
      <c r="F83" s="595"/>
      <c r="G83" s="595"/>
      <c r="H83" s="596"/>
    </row>
    <row r="84" spans="1:8" ht="15">
      <c r="A84" s="660" t="s">
        <v>43</v>
      </c>
      <c r="B84" s="597"/>
      <c r="C84" s="595" t="s">
        <v>363</v>
      </c>
      <c r="D84" s="595"/>
      <c r="E84" s="595"/>
      <c r="F84" s="595"/>
      <c r="G84" s="595"/>
      <c r="H84" s="596"/>
    </row>
    <row r="85" spans="1:8" ht="15">
      <c r="A85" s="663" t="s">
        <v>45</v>
      </c>
      <c r="B85" s="616"/>
      <c r="C85" s="617" t="s">
        <v>2</v>
      </c>
      <c r="D85" s="617"/>
      <c r="E85" s="617"/>
      <c r="F85" s="617"/>
      <c r="G85" s="617"/>
      <c r="H85" s="618"/>
    </row>
    <row r="86" spans="1:8" ht="15.75" thickBot="1">
      <c r="A86" s="7"/>
      <c r="B86" s="8"/>
      <c r="C86" s="8"/>
      <c r="D86" s="8"/>
      <c r="E86" s="8"/>
      <c r="F86" s="8"/>
      <c r="G86" s="8"/>
      <c r="H86" s="9"/>
    </row>
    <row r="87" spans="1:8" ht="15">
      <c r="A87" s="664" t="s">
        <v>46</v>
      </c>
      <c r="B87" s="665"/>
      <c r="C87" s="666"/>
      <c r="D87" s="571"/>
      <c r="E87" s="667" t="s">
        <v>127</v>
      </c>
      <c r="F87" s="668"/>
      <c r="G87" s="668"/>
      <c r="H87" s="669"/>
    </row>
    <row r="88" spans="1:8" ht="15">
      <c r="A88" s="572"/>
      <c r="B88" s="670"/>
      <c r="C88" s="670"/>
      <c r="D88" s="573"/>
      <c r="E88" s="572"/>
      <c r="F88" s="670"/>
      <c r="G88" s="670"/>
      <c r="H88" s="573"/>
    </row>
    <row r="89" spans="1:8" ht="45.75" customHeight="1" thickBot="1">
      <c r="A89" s="574"/>
      <c r="B89" s="671"/>
      <c r="C89" s="671"/>
      <c r="D89" s="575"/>
      <c r="E89" s="574"/>
      <c r="F89" s="671"/>
      <c r="G89" s="671"/>
      <c r="H89" s="575"/>
    </row>
    <row r="90" spans="1:8" ht="15">
      <c r="A90" s="672" t="s">
        <v>48</v>
      </c>
      <c r="B90" s="673"/>
      <c r="C90" s="673"/>
      <c r="D90" s="674"/>
      <c r="E90" s="675" t="s">
        <v>48</v>
      </c>
      <c r="F90" s="676"/>
      <c r="G90" s="676"/>
      <c r="H90" s="677"/>
    </row>
    <row r="91" spans="1:8" ht="15">
      <c r="A91" s="678" t="s">
        <v>40</v>
      </c>
      <c r="B91" s="679"/>
      <c r="C91" s="680" t="s">
        <v>1</v>
      </c>
      <c r="D91" s="681"/>
      <c r="E91" s="83" t="s">
        <v>40</v>
      </c>
      <c r="F91" s="682" t="s">
        <v>337</v>
      </c>
      <c r="G91" s="682"/>
      <c r="H91" s="683"/>
    </row>
    <row r="92" spans="1:8" ht="29.25" customHeight="1">
      <c r="A92" s="678" t="s">
        <v>50</v>
      </c>
      <c r="B92" s="679"/>
      <c r="C92" s="682" t="s">
        <v>42</v>
      </c>
      <c r="D92" s="683"/>
      <c r="E92" s="83" t="s">
        <v>50</v>
      </c>
      <c r="F92" s="679" t="str">
        <f>C83</f>
        <v>Director Administrativo Extensión Soacha</v>
      </c>
      <c r="G92" s="679"/>
      <c r="H92" s="687"/>
    </row>
    <row r="93" spans="1:8" ht="15">
      <c r="A93" s="678" t="s">
        <v>52</v>
      </c>
      <c r="B93" s="679"/>
      <c r="C93" s="679" t="s">
        <v>44</v>
      </c>
      <c r="D93" s="687"/>
      <c r="E93" s="83" t="s">
        <v>52</v>
      </c>
      <c r="F93" s="679" t="str">
        <f>C84</f>
        <v>Extensión Soacha</v>
      </c>
      <c r="G93" s="679"/>
      <c r="H93" s="687"/>
    </row>
    <row r="94" spans="1:8" ht="15.75" thickBot="1">
      <c r="A94" s="688" t="s">
        <v>53</v>
      </c>
      <c r="B94" s="689"/>
      <c r="C94" s="689" t="s">
        <v>2</v>
      </c>
      <c r="D94" s="690"/>
      <c r="E94" s="101" t="s">
        <v>53</v>
      </c>
      <c r="F94" s="691" t="s">
        <v>2</v>
      </c>
      <c r="G94" s="691"/>
      <c r="H94" s="692"/>
    </row>
    <row r="95" spans="1:8" ht="15.75" thickBot="1">
      <c r="A95" s="7"/>
      <c r="B95" s="8"/>
      <c r="C95" s="8"/>
      <c r="D95" s="8"/>
      <c r="E95" s="8"/>
      <c r="F95" s="8"/>
      <c r="G95" s="8"/>
      <c r="H95" s="9"/>
    </row>
    <row r="96" spans="1:8" ht="15.75" thickBot="1">
      <c r="A96" s="667" t="s">
        <v>47</v>
      </c>
      <c r="B96" s="668"/>
      <c r="C96" s="668"/>
      <c r="D96" s="668"/>
      <c r="E96" s="668"/>
      <c r="F96" s="668"/>
      <c r="G96" s="668"/>
      <c r="H96" s="669"/>
    </row>
    <row r="97" spans="1:8" ht="15">
      <c r="A97" s="570"/>
      <c r="B97" s="666"/>
      <c r="C97" s="666"/>
      <c r="D97" s="666"/>
      <c r="E97" s="666"/>
      <c r="F97" s="666"/>
      <c r="G97" s="666"/>
      <c r="H97" s="571"/>
    </row>
    <row r="98" spans="1:8" ht="48" customHeight="1" thickBot="1">
      <c r="A98" s="574"/>
      <c r="B98" s="671"/>
      <c r="C98" s="671"/>
      <c r="D98" s="671"/>
      <c r="E98" s="671"/>
      <c r="F98" s="671"/>
      <c r="G98" s="671"/>
      <c r="H98" s="575"/>
    </row>
    <row r="99" spans="1:8" ht="15">
      <c r="A99" s="675" t="s">
        <v>48</v>
      </c>
      <c r="B99" s="676"/>
      <c r="C99" s="676"/>
      <c r="D99" s="676"/>
      <c r="E99" s="676"/>
      <c r="F99" s="676"/>
      <c r="G99" s="676"/>
      <c r="H99" s="677"/>
    </row>
    <row r="100" spans="1:8" ht="15">
      <c r="A100" s="700" t="s">
        <v>40</v>
      </c>
      <c r="B100" s="701"/>
      <c r="C100" s="684" t="s">
        <v>49</v>
      </c>
      <c r="D100" s="685"/>
      <c r="E100" s="685"/>
      <c r="F100" s="685"/>
      <c r="G100" s="685"/>
      <c r="H100" s="686"/>
    </row>
    <row r="101" spans="1:8" ht="15">
      <c r="A101" s="693" t="s">
        <v>50</v>
      </c>
      <c r="B101" s="694"/>
      <c r="C101" s="684" t="s">
        <v>51</v>
      </c>
      <c r="D101" s="685"/>
      <c r="E101" s="685"/>
      <c r="F101" s="685"/>
      <c r="G101" s="685"/>
      <c r="H101" s="686"/>
    </row>
    <row r="102" spans="1:8" ht="15">
      <c r="A102" s="693" t="s">
        <v>52</v>
      </c>
      <c r="B102" s="694"/>
      <c r="C102" s="684" t="s">
        <v>44</v>
      </c>
      <c r="D102" s="685"/>
      <c r="E102" s="685"/>
      <c r="F102" s="685"/>
      <c r="G102" s="685"/>
      <c r="H102" s="686"/>
    </row>
    <row r="103" spans="1:8" ht="15.75" thickBot="1">
      <c r="A103" s="695" t="s">
        <v>53</v>
      </c>
      <c r="B103" s="696"/>
      <c r="C103" s="697" t="s">
        <v>2</v>
      </c>
      <c r="D103" s="698"/>
      <c r="E103" s="698"/>
      <c r="F103" s="698"/>
      <c r="G103" s="698"/>
      <c r="H103" s="699"/>
    </row>
    <row r="108" spans="2:4" ht="15">
      <c r="B108" s="187"/>
      <c r="C108" s="187"/>
      <c r="D108" s="187"/>
    </row>
  </sheetData>
  <sheetProtection/>
  <mergeCells count="112">
    <mergeCell ref="A103:B103"/>
    <mergeCell ref="C103:H103"/>
    <mergeCell ref="A100:B100"/>
    <mergeCell ref="C100:H100"/>
    <mergeCell ref="A101:B101"/>
    <mergeCell ref="C101:H101"/>
    <mergeCell ref="A102:B102"/>
    <mergeCell ref="C102:H102"/>
    <mergeCell ref="A94:B94"/>
    <mergeCell ref="C94:D94"/>
    <mergeCell ref="F94:H94"/>
    <mergeCell ref="A96:H96"/>
    <mergeCell ref="A97:H98"/>
    <mergeCell ref="A99:H99"/>
    <mergeCell ref="A92:B92"/>
    <mergeCell ref="C92:D92"/>
    <mergeCell ref="F92:H92"/>
    <mergeCell ref="A93:B93"/>
    <mergeCell ref="C93:D93"/>
    <mergeCell ref="F93:H93"/>
    <mergeCell ref="A88:D89"/>
    <mergeCell ref="E88:H89"/>
    <mergeCell ref="A90:D90"/>
    <mergeCell ref="E90:H90"/>
    <mergeCell ref="A91:B91"/>
    <mergeCell ref="C91:D91"/>
    <mergeCell ref="F91:H91"/>
    <mergeCell ref="A84:B84"/>
    <mergeCell ref="C84:H84"/>
    <mergeCell ref="A85:B85"/>
    <mergeCell ref="C85:H85"/>
    <mergeCell ref="A87:B87"/>
    <mergeCell ref="C87:D87"/>
    <mergeCell ref="E87:H87"/>
    <mergeCell ref="A78:H78"/>
    <mergeCell ref="A79:H79"/>
    <mergeCell ref="A81:H81"/>
    <mergeCell ref="A82:B82"/>
    <mergeCell ref="C82:H82"/>
    <mergeCell ref="A83:B83"/>
    <mergeCell ref="C83:H83"/>
    <mergeCell ref="B69:H69"/>
    <mergeCell ref="B70:H70"/>
    <mergeCell ref="A72:H72"/>
    <mergeCell ref="A73:H73"/>
    <mergeCell ref="A75:H75"/>
    <mergeCell ref="A76:H76"/>
    <mergeCell ref="B62:H62"/>
    <mergeCell ref="B63:H63"/>
    <mergeCell ref="B64:H64"/>
    <mergeCell ref="B65:H65"/>
    <mergeCell ref="A67:H67"/>
    <mergeCell ref="B68:H68"/>
    <mergeCell ref="A56:E56"/>
    <mergeCell ref="G56:H56"/>
    <mergeCell ref="A58:H58"/>
    <mergeCell ref="B59:H59"/>
    <mergeCell ref="B60:H60"/>
    <mergeCell ref="B61:H61"/>
    <mergeCell ref="B52:D52"/>
    <mergeCell ref="A53:D53"/>
    <mergeCell ref="A54:E54"/>
    <mergeCell ref="G54:H54"/>
    <mergeCell ref="A55:E55"/>
    <mergeCell ref="G55:H55"/>
    <mergeCell ref="B48:D48"/>
    <mergeCell ref="B49:D49"/>
    <mergeCell ref="B50:D50"/>
    <mergeCell ref="B51:D51"/>
    <mergeCell ref="B41:H41"/>
    <mergeCell ref="B42:H42"/>
    <mergeCell ref="B43:H43"/>
    <mergeCell ref="A44:H44"/>
    <mergeCell ref="A45:E45"/>
    <mergeCell ref="B47:D47"/>
    <mergeCell ref="B34:H34"/>
    <mergeCell ref="B35:H35"/>
    <mergeCell ref="B36:H36"/>
    <mergeCell ref="B37:H37"/>
    <mergeCell ref="B39:H39"/>
    <mergeCell ref="B40:H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dataValidations count="4">
    <dataValidation type="decimal" allowBlank="1" showInputMessage="1" showErrorMessage="1" errorTitle="Error de Dato." error="Debe digitar un valor mayor que 0 y con un máximo de 15 caracteres numéricos." sqref="G48:G52 D50">
      <formula1>-0.1</formula1>
      <formula2>460000000000000</formula2>
    </dataValidation>
    <dataValidation type="textLength" allowBlank="1" showInputMessage="1" showErrorMessage="1" errorTitle="Error de Dato." error="Debe digitar una longitud de texto maxima de 50 caracteres." sqref="B48:B50">
      <formula1>1</formula1>
      <formula2>50</formula2>
    </dataValidation>
    <dataValidation type="textLength" allowBlank="1" showInputMessage="1" showErrorMessage="1" errorTitle="Error de Dato." error="Debe digitar una longitud de texto maxima de 20 caracteres." sqref="E48:E52">
      <formula1>1</formula1>
      <formula2>20</formula2>
    </dataValidation>
    <dataValidation type="whole" allowBlank="1" showInputMessage="1" showErrorMessage="1" errorTitle="Error de Dato." error="Debe digitar un numero  mayor que 0 de maximo 15 caracteres" sqref="F48:F52">
      <formula1>0</formula1>
      <formula2>999999999999999</formula2>
    </dataValidation>
  </dataValidations>
  <printOptions/>
  <pageMargins left="0.7" right="0.7" top="0.75" bottom="0.75" header="0.3" footer="0.3"/>
  <pageSetup fitToHeight="0" fitToWidth="1" orientation="portrait" paperSize="9" scale="77" r:id="rId2"/>
  <drawing r:id="rId1"/>
</worksheet>
</file>

<file path=xl/worksheets/sheet9.xml><?xml version="1.0" encoding="utf-8"?>
<worksheet xmlns="http://schemas.openxmlformats.org/spreadsheetml/2006/main" xmlns:r="http://schemas.openxmlformats.org/officeDocument/2006/relationships">
  <dimension ref="A1:U98"/>
  <sheetViews>
    <sheetView zoomScalePageLayoutView="0" workbookViewId="0" topLeftCell="A31">
      <selection activeCell="B34" sqref="B34:H34"/>
    </sheetView>
  </sheetViews>
  <sheetFormatPr defaultColWidth="11.421875" defaultRowHeight="15"/>
  <cols>
    <col min="1" max="1" width="3.57421875" style="4" customWidth="1"/>
    <col min="2" max="2" width="16.57421875" style="4" customWidth="1"/>
    <col min="3" max="3" width="13.140625" style="4" customWidth="1"/>
    <col min="4" max="4" width="19.8515625" style="4" customWidth="1"/>
    <col min="5" max="5" width="14.28125" style="4" customWidth="1"/>
    <col min="6" max="6" width="15.28125" style="4" customWidth="1"/>
    <col min="7" max="7" width="15.00390625" style="4" customWidth="1"/>
    <col min="8" max="8" width="18.8515625" style="4" bestFit="1" customWidth="1"/>
    <col min="9" max="10" width="14.00390625" style="4" hidden="1" customWidth="1"/>
    <col min="11" max="11" width="15.57421875" style="4" hidden="1" customWidth="1"/>
    <col min="12" max="12" width="11.421875" style="4" hidden="1" customWidth="1"/>
    <col min="13" max="13" width="8.28125" style="4" hidden="1" customWidth="1"/>
    <col min="14" max="14" width="11.8515625" style="4" hidden="1" customWidth="1"/>
    <col min="15" max="15" width="8.140625" style="4" hidden="1" customWidth="1"/>
    <col min="16" max="16" width="2.57421875" style="4" customWidth="1"/>
    <col min="17" max="17" width="4.00390625" style="4" bestFit="1" customWidth="1"/>
    <col min="18" max="19" width="8.8515625" style="4" customWidth="1"/>
    <col min="20" max="16384" width="11.421875" style="4" customWidth="1"/>
  </cols>
  <sheetData>
    <row r="1" spans="1:8" ht="19.5" thickBot="1">
      <c r="A1" s="570"/>
      <c r="B1" s="571"/>
      <c r="C1" s="576" t="s">
        <v>6</v>
      </c>
      <c r="D1" s="577"/>
      <c r="E1" s="577"/>
      <c r="F1" s="577"/>
      <c r="G1" s="578"/>
      <c r="H1" s="63" t="s">
        <v>7</v>
      </c>
    </row>
    <row r="2" spans="1:8" ht="21.75" customHeight="1" thickBot="1">
      <c r="A2" s="572"/>
      <c r="B2" s="573"/>
      <c r="C2" s="576" t="s">
        <v>8</v>
      </c>
      <c r="D2" s="577"/>
      <c r="E2" s="577"/>
      <c r="F2" s="577"/>
      <c r="G2" s="578"/>
      <c r="H2" s="64" t="s">
        <v>69</v>
      </c>
    </row>
    <row r="3" spans="1:8" ht="39" customHeight="1" thickBot="1">
      <c r="A3" s="574"/>
      <c r="B3" s="575"/>
      <c r="C3" s="576" t="s">
        <v>10</v>
      </c>
      <c r="D3" s="577"/>
      <c r="E3" s="577"/>
      <c r="F3" s="577"/>
      <c r="G3" s="578"/>
      <c r="H3" s="65" t="s">
        <v>70</v>
      </c>
    </row>
    <row r="4" ht="12.75" customHeight="1" thickBot="1"/>
    <row r="5" spans="1:8" ht="16.5" thickBot="1">
      <c r="A5" s="582" t="s">
        <v>11</v>
      </c>
      <c r="B5" s="583"/>
      <c r="C5" s="583"/>
      <c r="D5" s="584"/>
      <c r="E5" s="584"/>
      <c r="F5" s="584"/>
      <c r="G5" s="10" t="s">
        <v>12</v>
      </c>
      <c r="H5" s="11">
        <v>17</v>
      </c>
    </row>
    <row r="6" spans="1:8" ht="11.25" customHeight="1">
      <c r="A6" s="66"/>
      <c r="B6" s="67"/>
      <c r="C6" s="67"/>
      <c r="D6" s="8"/>
      <c r="E6" s="8"/>
      <c r="F6" s="8"/>
      <c r="G6" s="8"/>
      <c r="H6" s="9"/>
    </row>
    <row r="7" spans="1:8" ht="15.75">
      <c r="A7" s="585" t="s">
        <v>13</v>
      </c>
      <c r="B7" s="586"/>
      <c r="C7" s="586"/>
      <c r="D7" s="587" t="s">
        <v>14</v>
      </c>
      <c r="E7" s="587"/>
      <c r="F7" s="587"/>
      <c r="G7" s="587"/>
      <c r="H7" s="588"/>
    </row>
    <row r="8" spans="1:8" ht="15">
      <c r="A8" s="7"/>
      <c r="B8" s="12"/>
      <c r="C8" s="8"/>
      <c r="D8" s="8"/>
      <c r="E8" s="8"/>
      <c r="F8" s="8"/>
      <c r="G8" s="8"/>
      <c r="H8" s="9"/>
    </row>
    <row r="9" spans="1:8" ht="15.75">
      <c r="A9" s="589" t="s">
        <v>71</v>
      </c>
      <c r="B9" s="590"/>
      <c r="C9" s="590"/>
      <c r="D9" s="590"/>
      <c r="E9" s="590"/>
      <c r="F9" s="590"/>
      <c r="G9" s="590"/>
      <c r="H9" s="591"/>
    </row>
    <row r="10" spans="1:8" ht="38.25" customHeight="1">
      <c r="A10" s="840" t="s">
        <v>375</v>
      </c>
      <c r="B10" s="841"/>
      <c r="C10" s="841"/>
      <c r="D10" s="841"/>
      <c r="E10" s="841"/>
      <c r="F10" s="841"/>
      <c r="G10" s="841"/>
      <c r="H10" s="842"/>
    </row>
    <row r="11" spans="1:8" ht="15">
      <c r="A11" s="7"/>
      <c r="B11" s="8"/>
      <c r="C11" s="8"/>
      <c r="D11" s="8"/>
      <c r="E11" s="8"/>
      <c r="F11" s="8"/>
      <c r="G11" s="8"/>
      <c r="H11" s="9"/>
    </row>
    <row r="12" spans="1:8" ht="15">
      <c r="A12" s="7"/>
      <c r="B12" s="595" t="s">
        <v>376</v>
      </c>
      <c r="C12" s="595"/>
      <c r="D12" s="595"/>
      <c r="E12" s="595"/>
      <c r="F12" s="595"/>
      <c r="G12" s="595"/>
      <c r="H12" s="596"/>
    </row>
    <row r="13" spans="1:8" ht="18.75">
      <c r="A13" s="7"/>
      <c r="B13" s="597" t="s">
        <v>17</v>
      </c>
      <c r="C13" s="597"/>
      <c r="D13" s="597"/>
      <c r="E13" s="13"/>
      <c r="F13" s="8"/>
      <c r="G13" s="8"/>
      <c r="H13" s="9"/>
    </row>
    <row r="14" spans="1:8" ht="18.75">
      <c r="A14" s="7"/>
      <c r="B14" s="597" t="s">
        <v>18</v>
      </c>
      <c r="C14" s="597"/>
      <c r="D14" s="597"/>
      <c r="E14" s="14" t="s">
        <v>19</v>
      </c>
      <c r="F14" s="8"/>
      <c r="G14" s="8"/>
      <c r="H14" s="9"/>
    </row>
    <row r="15" spans="1:8" ht="18.75">
      <c r="A15" s="7"/>
      <c r="B15" s="597" t="s">
        <v>20</v>
      </c>
      <c r="C15" s="597"/>
      <c r="D15" s="597"/>
      <c r="E15" s="14"/>
      <c r="F15" s="8"/>
      <c r="G15" s="8"/>
      <c r="H15" s="9"/>
    </row>
    <row r="16" spans="1:8" ht="8.25" customHeight="1">
      <c r="A16" s="7"/>
      <c r="B16" s="12"/>
      <c r="C16" s="8"/>
      <c r="D16" s="8"/>
      <c r="E16" s="8"/>
      <c r="F16" s="8"/>
      <c r="G16" s="8"/>
      <c r="H16" s="9"/>
    </row>
    <row r="17" spans="1:8" ht="26.25" customHeight="1">
      <c r="A17" s="610" t="s">
        <v>72</v>
      </c>
      <c r="B17" s="611"/>
      <c r="C17" s="611"/>
      <c r="D17" s="611"/>
      <c r="E17" s="611"/>
      <c r="F17" s="611"/>
      <c r="G17" s="611"/>
      <c r="H17" s="612"/>
    </row>
    <row r="18" spans="1:8" ht="9.75" customHeight="1">
      <c r="A18" s="7"/>
      <c r="B18" s="15"/>
      <c r="C18" s="8"/>
      <c r="D18" s="8"/>
      <c r="E18" s="8"/>
      <c r="F18" s="8"/>
      <c r="G18" s="8"/>
      <c r="H18" s="9"/>
    </row>
    <row r="19" spans="1:8" ht="30.75" customHeight="1">
      <c r="A19" s="747" t="s">
        <v>73</v>
      </c>
      <c r="B19" s="748"/>
      <c r="C19" s="748"/>
      <c r="D19" s="748"/>
      <c r="E19" s="748"/>
      <c r="F19" s="748"/>
      <c r="G19" s="748"/>
      <c r="H19" s="749"/>
    </row>
    <row r="20" spans="1:8" ht="16.5" thickBot="1">
      <c r="A20" s="7"/>
      <c r="B20" s="16"/>
      <c r="C20" s="16"/>
      <c r="D20" s="16"/>
      <c r="E20" s="16"/>
      <c r="F20" s="16"/>
      <c r="G20" s="16"/>
      <c r="H20" s="17"/>
    </row>
    <row r="21" spans="1:8" ht="31.5" customHeight="1" thickBot="1">
      <c r="A21" s="602" t="s">
        <v>74</v>
      </c>
      <c r="B21" s="603"/>
      <c r="C21" s="604"/>
      <c r="D21" s="602" t="s">
        <v>75</v>
      </c>
      <c r="E21" s="603"/>
      <c r="F21" s="604"/>
      <c r="G21" s="602" t="s">
        <v>25</v>
      </c>
      <c r="H21" s="604"/>
    </row>
    <row r="22" spans="1:8" ht="35.25" customHeight="1" thickBot="1">
      <c r="A22" s="605">
        <v>210504</v>
      </c>
      <c r="B22" s="606"/>
      <c r="C22" s="607"/>
      <c r="D22" s="579" t="s">
        <v>403</v>
      </c>
      <c r="E22" s="580"/>
      <c r="F22" s="581"/>
      <c r="G22" s="608">
        <f>G53</f>
        <v>50607436</v>
      </c>
      <c r="H22" s="609"/>
    </row>
    <row r="23" spans="1:8" ht="15">
      <c r="A23" s="18"/>
      <c r="B23" s="19"/>
      <c r="C23" s="20"/>
      <c r="D23" s="20"/>
      <c r="E23" s="20"/>
      <c r="F23" s="20"/>
      <c r="G23" s="20"/>
      <c r="H23" s="21"/>
    </row>
    <row r="24" spans="1:8" ht="15">
      <c r="A24" s="610" t="s">
        <v>77</v>
      </c>
      <c r="B24" s="611"/>
      <c r="C24" s="611"/>
      <c r="D24" s="611"/>
      <c r="E24" s="611"/>
      <c r="F24" s="611"/>
      <c r="G24" s="611"/>
      <c r="H24" s="612"/>
    </row>
    <row r="25" spans="1:8" ht="15" customHeight="1">
      <c r="A25" s="610" t="s">
        <v>78</v>
      </c>
      <c r="B25" s="611"/>
      <c r="C25" s="611"/>
      <c r="D25" s="611"/>
      <c r="E25" s="611"/>
      <c r="F25" s="611"/>
      <c r="G25" s="611"/>
      <c r="H25" s="612"/>
    </row>
    <row r="26" spans="1:8" ht="9.75" customHeight="1">
      <c r="A26" s="7"/>
      <c r="B26" s="22"/>
      <c r="C26" s="8"/>
      <c r="D26" s="8"/>
      <c r="E26" s="8"/>
      <c r="F26" s="8"/>
      <c r="G26" s="8"/>
      <c r="H26" s="9"/>
    </row>
    <row r="27" spans="1:8" ht="15.75">
      <c r="A27" s="589" t="s">
        <v>79</v>
      </c>
      <c r="B27" s="590"/>
      <c r="C27" s="590"/>
      <c r="D27" s="590"/>
      <c r="E27" s="590"/>
      <c r="F27" s="8"/>
      <c r="G27" s="8"/>
      <c r="H27" s="9"/>
    </row>
    <row r="28" spans="1:8" ht="41.25" customHeight="1">
      <c r="A28" s="843" t="s">
        <v>377</v>
      </c>
      <c r="B28" s="595"/>
      <c r="C28" s="595"/>
      <c r="D28" s="595"/>
      <c r="E28" s="595"/>
      <c r="F28" s="595"/>
      <c r="G28" s="595"/>
      <c r="H28" s="596"/>
    </row>
    <row r="29" spans="1:8" ht="41.25" customHeight="1">
      <c r="A29" s="68" t="s">
        <v>81</v>
      </c>
      <c r="B29" s="616" t="s">
        <v>404</v>
      </c>
      <c r="C29" s="617"/>
      <c r="D29" s="617"/>
      <c r="E29" s="617"/>
      <c r="F29" s="617"/>
      <c r="G29" s="617"/>
      <c r="H29" s="618"/>
    </row>
    <row r="30" spans="1:8" ht="63.75" customHeight="1">
      <c r="A30" s="68" t="s">
        <v>82</v>
      </c>
      <c r="B30" s="679" t="s">
        <v>378</v>
      </c>
      <c r="C30" s="679"/>
      <c r="D30" s="679"/>
      <c r="E30" s="679"/>
      <c r="F30" s="679"/>
      <c r="G30" s="679"/>
      <c r="H30" s="687"/>
    </row>
    <row r="31" spans="1:8" ht="15">
      <c r="A31" s="68"/>
      <c r="B31" s="622"/>
      <c r="C31" s="622"/>
      <c r="D31" s="622"/>
      <c r="E31" s="622"/>
      <c r="F31" s="622"/>
      <c r="G31" s="622"/>
      <c r="H31" s="623"/>
    </row>
    <row r="32" spans="1:8" ht="105" customHeight="1">
      <c r="A32" s="68" t="s">
        <v>85</v>
      </c>
      <c r="B32" s="679" t="s">
        <v>405</v>
      </c>
      <c r="C32" s="679"/>
      <c r="D32" s="679"/>
      <c r="E32" s="679"/>
      <c r="F32" s="679"/>
      <c r="G32" s="679"/>
      <c r="H32" s="687"/>
    </row>
    <row r="33" spans="1:8" ht="15">
      <c r="A33" s="68"/>
      <c r="B33" s="622"/>
      <c r="C33" s="622"/>
      <c r="D33" s="622"/>
      <c r="E33" s="622"/>
      <c r="F33" s="622"/>
      <c r="G33" s="622"/>
      <c r="H33" s="623"/>
    </row>
    <row r="34" spans="1:8" ht="15">
      <c r="A34" s="68" t="s">
        <v>88</v>
      </c>
      <c r="B34" s="679" t="s">
        <v>406</v>
      </c>
      <c r="C34" s="679"/>
      <c r="D34" s="679"/>
      <c r="E34" s="679"/>
      <c r="F34" s="679"/>
      <c r="G34" s="679"/>
      <c r="H34" s="687"/>
    </row>
    <row r="35" spans="1:8" ht="15">
      <c r="A35" s="68"/>
      <c r="B35" s="844"/>
      <c r="C35" s="844"/>
      <c r="D35" s="844"/>
      <c r="E35" s="844"/>
      <c r="F35" s="844"/>
      <c r="G35" s="844"/>
      <c r="H35" s="845"/>
    </row>
    <row r="36" spans="1:8" ht="62.25" customHeight="1">
      <c r="A36" s="68" t="s">
        <v>91</v>
      </c>
      <c r="B36" s="679" t="s">
        <v>379</v>
      </c>
      <c r="C36" s="679"/>
      <c r="D36" s="679"/>
      <c r="E36" s="679"/>
      <c r="F36" s="679"/>
      <c r="G36" s="679"/>
      <c r="H36" s="687"/>
    </row>
    <row r="37" spans="1:8" ht="15">
      <c r="A37" s="846"/>
      <c r="B37" s="847"/>
      <c r="C37" s="847"/>
      <c r="D37" s="847"/>
      <c r="E37" s="847"/>
      <c r="F37" s="847"/>
      <c r="G37" s="847"/>
      <c r="H37" s="848"/>
    </row>
    <row r="38" spans="1:8" ht="18" customHeight="1">
      <c r="A38" s="589" t="s">
        <v>93</v>
      </c>
      <c r="B38" s="590"/>
      <c r="C38" s="590"/>
      <c r="D38" s="590"/>
      <c r="E38" s="590"/>
      <c r="F38" s="8"/>
      <c r="G38" s="8"/>
      <c r="H38" s="9"/>
    </row>
    <row r="39" spans="1:8" ht="15.75" thickBot="1">
      <c r="A39" s="24"/>
      <c r="B39" s="200"/>
      <c r="C39" s="200"/>
      <c r="D39" s="200"/>
      <c r="E39" s="200"/>
      <c r="F39" s="200"/>
      <c r="G39" s="200"/>
      <c r="H39" s="201"/>
    </row>
    <row r="40" spans="1:8" ht="31.5" customHeight="1" thickBot="1">
      <c r="A40" s="29" t="s">
        <v>0</v>
      </c>
      <c r="B40" s="761" t="s">
        <v>94</v>
      </c>
      <c r="C40" s="765"/>
      <c r="D40" s="762"/>
      <c r="E40" s="30" t="s">
        <v>32</v>
      </c>
      <c r="F40" s="30" t="s">
        <v>33</v>
      </c>
      <c r="G40" s="30" t="s">
        <v>34</v>
      </c>
      <c r="H40" s="56" t="s">
        <v>35</v>
      </c>
    </row>
    <row r="41" spans="1:8" ht="15.75" thickBot="1">
      <c r="A41" s="72">
        <v>1</v>
      </c>
      <c r="B41" s="849" t="s">
        <v>380</v>
      </c>
      <c r="C41" s="850"/>
      <c r="D41" s="851"/>
      <c r="E41" s="33" t="s">
        <v>381</v>
      </c>
      <c r="F41" s="33">
        <v>2</v>
      </c>
      <c r="G41" s="155">
        <v>329000</v>
      </c>
      <c r="H41" s="155">
        <f aca="true" t="shared" si="0" ref="H41:H50">G41*F41</f>
        <v>658000</v>
      </c>
    </row>
    <row r="42" spans="1:8" ht="45.75" customHeight="1" thickBot="1">
      <c r="A42" s="72">
        <v>2</v>
      </c>
      <c r="B42" s="849" t="s">
        <v>382</v>
      </c>
      <c r="C42" s="850"/>
      <c r="D42" s="851"/>
      <c r="E42" s="33" t="s">
        <v>383</v>
      </c>
      <c r="F42" s="33">
        <v>5</v>
      </c>
      <c r="G42" s="155">
        <v>95000</v>
      </c>
      <c r="H42" s="155">
        <f t="shared" si="0"/>
        <v>475000</v>
      </c>
    </row>
    <row r="43" spans="1:21" ht="31.5" customHeight="1" thickBot="1">
      <c r="A43" s="72">
        <v>3</v>
      </c>
      <c r="B43" s="849" t="s">
        <v>384</v>
      </c>
      <c r="C43" s="850"/>
      <c r="D43" s="851"/>
      <c r="E43" s="33" t="s">
        <v>385</v>
      </c>
      <c r="F43" s="33">
        <v>60</v>
      </c>
      <c r="G43" s="155">
        <v>1500</v>
      </c>
      <c r="H43" s="155">
        <f t="shared" si="0"/>
        <v>90000</v>
      </c>
      <c r="U43" s="4" t="s">
        <v>386</v>
      </c>
    </row>
    <row r="44" spans="1:8" ht="27.75" customHeight="1" thickBot="1">
      <c r="A44" s="72">
        <v>4</v>
      </c>
      <c r="B44" s="849" t="s">
        <v>387</v>
      </c>
      <c r="C44" s="850"/>
      <c r="D44" s="851"/>
      <c r="E44" s="33" t="s">
        <v>388</v>
      </c>
      <c r="F44" s="33">
        <f>30*30</f>
        <v>900</v>
      </c>
      <c r="G44" s="155">
        <v>25000</v>
      </c>
      <c r="H44" s="155">
        <f t="shared" si="0"/>
        <v>22500000</v>
      </c>
    </row>
    <row r="45" spans="1:8" ht="15.75" thickBot="1">
      <c r="A45" s="72">
        <v>5</v>
      </c>
      <c r="B45" s="849" t="s">
        <v>389</v>
      </c>
      <c r="C45" s="850"/>
      <c r="D45" s="851"/>
      <c r="E45" s="33" t="s">
        <v>388</v>
      </c>
      <c r="F45" s="33">
        <f>35*5</f>
        <v>175</v>
      </c>
      <c r="G45" s="155">
        <v>5900</v>
      </c>
      <c r="H45" s="155">
        <f t="shared" si="0"/>
        <v>1032500</v>
      </c>
    </row>
    <row r="46" spans="1:8" ht="15.75" thickBot="1">
      <c r="A46" s="72">
        <v>6</v>
      </c>
      <c r="B46" s="849" t="s">
        <v>390</v>
      </c>
      <c r="C46" s="850"/>
      <c r="D46" s="851"/>
      <c r="E46" s="33" t="s">
        <v>388</v>
      </c>
      <c r="F46" s="33">
        <v>175</v>
      </c>
      <c r="G46" s="155">
        <v>43600</v>
      </c>
      <c r="H46" s="155">
        <f t="shared" si="0"/>
        <v>7630000</v>
      </c>
    </row>
    <row r="47" spans="1:8" ht="29.25" customHeight="1" thickBot="1">
      <c r="A47" s="72">
        <v>7</v>
      </c>
      <c r="B47" s="849" t="s">
        <v>391</v>
      </c>
      <c r="C47" s="850"/>
      <c r="D47" s="851"/>
      <c r="E47" s="33" t="s">
        <v>392</v>
      </c>
      <c r="F47" s="33">
        <v>32</v>
      </c>
      <c r="G47" s="155">
        <v>77800</v>
      </c>
      <c r="H47" s="155">
        <f t="shared" si="0"/>
        <v>2489600</v>
      </c>
    </row>
    <row r="48" spans="1:8" ht="15.75" thickBot="1">
      <c r="A48" s="72">
        <v>8</v>
      </c>
      <c r="B48" s="855" t="s">
        <v>393</v>
      </c>
      <c r="C48" s="856"/>
      <c r="D48" s="857"/>
      <c r="E48" s="33" t="s">
        <v>388</v>
      </c>
      <c r="F48" s="33">
        <f>80*50</f>
        <v>4000</v>
      </c>
      <c r="G48" s="155">
        <v>563</v>
      </c>
      <c r="H48" s="155">
        <f t="shared" si="0"/>
        <v>2252000</v>
      </c>
    </row>
    <row r="49" spans="1:8" ht="35.25" customHeight="1" thickBot="1">
      <c r="A49" s="72">
        <v>9</v>
      </c>
      <c r="B49" s="858" t="s">
        <v>402</v>
      </c>
      <c r="C49" s="856"/>
      <c r="D49" s="857"/>
      <c r="E49" s="33" t="s">
        <v>388</v>
      </c>
      <c r="F49" s="33">
        <v>3800</v>
      </c>
      <c r="G49" s="155">
        <v>1500</v>
      </c>
      <c r="H49" s="155">
        <f t="shared" si="0"/>
        <v>5700000</v>
      </c>
    </row>
    <row r="50" spans="1:8" ht="15.75" thickBot="1">
      <c r="A50" s="72">
        <v>10</v>
      </c>
      <c r="B50" s="855" t="s">
        <v>394</v>
      </c>
      <c r="C50" s="856"/>
      <c r="D50" s="857"/>
      <c r="E50" s="33" t="s">
        <v>388</v>
      </c>
      <c r="F50" s="33">
        <v>2000</v>
      </c>
      <c r="G50" s="155">
        <v>400</v>
      </c>
      <c r="H50" s="155">
        <f t="shared" si="0"/>
        <v>800000</v>
      </c>
    </row>
    <row r="51" spans="1:11" ht="15.75" thickBot="1">
      <c r="A51" s="645" t="s">
        <v>36</v>
      </c>
      <c r="B51" s="646"/>
      <c r="C51" s="646"/>
      <c r="D51" s="646"/>
      <c r="E51" s="646"/>
      <c r="F51" s="647"/>
      <c r="G51" s="859">
        <f>SUM(H41:O50)</f>
        <v>43627100</v>
      </c>
      <c r="H51" s="860"/>
      <c r="I51" s="86"/>
      <c r="J51" s="86"/>
      <c r="K51" s="86"/>
    </row>
    <row r="52" spans="1:8" ht="15.75" thickBot="1">
      <c r="A52" s="87" t="s">
        <v>96</v>
      </c>
      <c r="B52" s="88"/>
      <c r="C52" s="88"/>
      <c r="D52" s="89" t="s">
        <v>97</v>
      </c>
      <c r="E52" s="88">
        <v>16</v>
      </c>
      <c r="F52" s="90" t="s">
        <v>98</v>
      </c>
      <c r="G52" s="859">
        <f>G51*0.16</f>
        <v>6980336</v>
      </c>
      <c r="H52" s="860"/>
    </row>
    <row r="53" spans="1:8" ht="15.75" thickBot="1">
      <c r="A53" s="645" t="s">
        <v>38</v>
      </c>
      <c r="B53" s="646"/>
      <c r="C53" s="646"/>
      <c r="D53" s="646"/>
      <c r="E53" s="646"/>
      <c r="F53" s="647"/>
      <c r="G53" s="859">
        <f>SUM(G51:H52)</f>
        <v>50607436</v>
      </c>
      <c r="H53" s="860"/>
    </row>
    <row r="54" spans="1:8" ht="17.25">
      <c r="A54" s="91"/>
      <c r="B54" s="8"/>
      <c r="C54" s="55"/>
      <c r="D54" s="55"/>
      <c r="E54" s="223"/>
      <c r="F54" s="223"/>
      <c r="G54" s="223"/>
      <c r="H54" s="92"/>
    </row>
    <row r="55" spans="1:8" ht="15">
      <c r="A55" s="203"/>
      <c r="B55" s="200"/>
      <c r="C55" s="200"/>
      <c r="D55" s="200"/>
      <c r="E55" s="200"/>
      <c r="F55" s="200"/>
      <c r="G55" s="200"/>
      <c r="H55" s="201"/>
    </row>
    <row r="56" spans="1:8" ht="15.75" thickBot="1">
      <c r="A56" s="660" t="s">
        <v>99</v>
      </c>
      <c r="B56" s="597"/>
      <c r="C56" s="597"/>
      <c r="D56" s="597"/>
      <c r="E56" s="597"/>
      <c r="F56" s="597"/>
      <c r="G56" s="597"/>
      <c r="H56" s="621"/>
    </row>
    <row r="57" spans="1:8" ht="15">
      <c r="A57" s="93" t="s">
        <v>81</v>
      </c>
      <c r="B57" s="864" t="s">
        <v>100</v>
      </c>
      <c r="C57" s="865"/>
      <c r="D57" s="865"/>
      <c r="E57" s="865"/>
      <c r="F57" s="865"/>
      <c r="G57" s="865"/>
      <c r="H57" s="866"/>
    </row>
    <row r="58" spans="1:8" ht="15">
      <c r="A58" s="94" t="s">
        <v>82</v>
      </c>
      <c r="B58" s="852" t="s">
        <v>101</v>
      </c>
      <c r="C58" s="853"/>
      <c r="D58" s="853"/>
      <c r="E58" s="853"/>
      <c r="F58" s="853"/>
      <c r="G58" s="853"/>
      <c r="H58" s="854"/>
    </row>
    <row r="59" spans="1:8" ht="15.75" thickBot="1">
      <c r="A59" s="94" t="s">
        <v>85</v>
      </c>
      <c r="B59" s="852" t="s">
        <v>395</v>
      </c>
      <c r="C59" s="853"/>
      <c r="D59" s="853"/>
      <c r="E59" s="853"/>
      <c r="F59" s="853"/>
      <c r="G59" s="853"/>
      <c r="H59" s="854"/>
    </row>
    <row r="60" spans="1:8" ht="15">
      <c r="A60" s="18"/>
      <c r="B60" s="95"/>
      <c r="C60" s="20"/>
      <c r="D60" s="20"/>
      <c r="E60" s="20"/>
      <c r="F60" s="20"/>
      <c r="G60" s="20"/>
      <c r="H60" s="21"/>
    </row>
    <row r="61" spans="1:8" ht="15.75">
      <c r="A61" s="589" t="s">
        <v>116</v>
      </c>
      <c r="B61" s="590"/>
      <c r="C61" s="590"/>
      <c r="D61" s="590"/>
      <c r="E61" s="590"/>
      <c r="F61" s="590"/>
      <c r="G61" s="590"/>
      <c r="H61" s="591"/>
    </row>
    <row r="62" spans="1:8" ht="15.75">
      <c r="A62" s="81" t="s">
        <v>81</v>
      </c>
      <c r="B62" s="841" t="s">
        <v>117</v>
      </c>
      <c r="C62" s="841"/>
      <c r="D62" s="841"/>
      <c r="E62" s="841"/>
      <c r="F62" s="841"/>
      <c r="G62" s="841"/>
      <c r="H62" s="842"/>
    </row>
    <row r="63" spans="1:8" ht="15.75">
      <c r="A63" s="83" t="s">
        <v>82</v>
      </c>
      <c r="B63" s="861" t="s">
        <v>118</v>
      </c>
      <c r="C63" s="861"/>
      <c r="D63" s="861"/>
      <c r="E63" s="861"/>
      <c r="F63" s="861"/>
      <c r="G63" s="861"/>
      <c r="H63" s="862"/>
    </row>
    <row r="64" spans="1:8" ht="15.75">
      <c r="A64" s="83" t="s">
        <v>85</v>
      </c>
      <c r="B64" s="861"/>
      <c r="C64" s="861"/>
      <c r="D64" s="861"/>
      <c r="E64" s="861"/>
      <c r="F64" s="861"/>
      <c r="G64" s="861"/>
      <c r="H64" s="862"/>
    </row>
    <row r="65" spans="1:8" ht="15">
      <c r="A65" s="96"/>
      <c r="B65" s="97"/>
      <c r="C65" s="98"/>
      <c r="D65" s="98"/>
      <c r="E65" s="98"/>
      <c r="F65" s="98"/>
      <c r="G65" s="98"/>
      <c r="H65" s="99"/>
    </row>
    <row r="66" spans="1:8" ht="15">
      <c r="A66" s="663" t="s">
        <v>120</v>
      </c>
      <c r="B66" s="616"/>
      <c r="C66" s="616"/>
      <c r="D66" s="616"/>
      <c r="E66" s="616"/>
      <c r="F66" s="616"/>
      <c r="G66" s="616"/>
      <c r="H66" s="863"/>
    </row>
    <row r="67" spans="1:8" ht="15">
      <c r="A67" s="867" t="s">
        <v>396</v>
      </c>
      <c r="B67" s="868"/>
      <c r="C67" s="868"/>
      <c r="D67" s="868"/>
      <c r="E67" s="868"/>
      <c r="F67" s="868"/>
      <c r="G67" s="868"/>
      <c r="H67" s="869"/>
    </row>
    <row r="68" spans="1:8" ht="15">
      <c r="A68" s="96"/>
      <c r="B68" s="97"/>
      <c r="C68" s="98"/>
      <c r="D68" s="98"/>
      <c r="E68" s="98"/>
      <c r="F68" s="98"/>
      <c r="G68" s="98"/>
      <c r="H68" s="99"/>
    </row>
    <row r="69" spans="1:8" ht="15">
      <c r="A69" s="660" t="s">
        <v>397</v>
      </c>
      <c r="B69" s="597"/>
      <c r="C69" s="597"/>
      <c r="D69" s="597"/>
      <c r="E69" s="597"/>
      <c r="F69" s="597"/>
      <c r="G69" s="597"/>
      <c r="H69" s="621"/>
    </row>
    <row r="70" spans="1:8" ht="15">
      <c r="A70" s="661" t="s">
        <v>398</v>
      </c>
      <c r="B70" s="617"/>
      <c r="C70" s="617"/>
      <c r="D70" s="617"/>
      <c r="E70" s="617"/>
      <c r="F70" s="617"/>
      <c r="G70" s="617"/>
      <c r="H70" s="618"/>
    </row>
    <row r="71" spans="1:8" ht="15">
      <c r="A71" s="870"/>
      <c r="B71" s="622"/>
      <c r="C71" s="622"/>
      <c r="D71" s="622"/>
      <c r="E71" s="622"/>
      <c r="F71" s="622"/>
      <c r="G71" s="622"/>
      <c r="H71" s="623"/>
    </row>
    <row r="72" spans="1:8" ht="15">
      <c r="A72" s="204"/>
      <c r="B72" s="202"/>
      <c r="C72" s="202"/>
      <c r="D72" s="202"/>
      <c r="E72" s="202"/>
      <c r="F72" s="202"/>
      <c r="G72" s="202"/>
      <c r="H72" s="207"/>
    </row>
    <row r="73" spans="1:8" ht="15">
      <c r="A73" s="773" t="s">
        <v>122</v>
      </c>
      <c r="B73" s="774"/>
      <c r="C73" s="774"/>
      <c r="D73" s="774"/>
      <c r="E73" s="774"/>
      <c r="F73" s="774"/>
      <c r="G73" s="774"/>
      <c r="H73" s="775"/>
    </row>
    <row r="74" spans="1:8" ht="72.75" customHeight="1">
      <c r="A74" s="661" t="s">
        <v>123</v>
      </c>
      <c r="B74" s="617"/>
      <c r="C74" s="617"/>
      <c r="D74" s="617"/>
      <c r="E74" s="617"/>
      <c r="F74" s="617"/>
      <c r="G74" s="617"/>
      <c r="H74" s="618"/>
    </row>
    <row r="75" spans="1:8" ht="15">
      <c r="A75" s="96"/>
      <c r="B75" s="97"/>
      <c r="C75" s="98"/>
      <c r="D75" s="98"/>
      <c r="E75" s="98"/>
      <c r="F75" s="98"/>
      <c r="G75" s="98"/>
      <c r="H75" s="99"/>
    </row>
    <row r="76" spans="1:8" ht="26.25" customHeight="1">
      <c r="A76" s="660" t="s">
        <v>399</v>
      </c>
      <c r="B76" s="597"/>
      <c r="C76" s="597"/>
      <c r="D76" s="597"/>
      <c r="E76" s="597"/>
      <c r="F76" s="597"/>
      <c r="G76" s="597"/>
      <c r="H76" s="621"/>
    </row>
    <row r="77" spans="1:8" ht="15">
      <c r="A77" s="660" t="s">
        <v>40</v>
      </c>
      <c r="B77" s="597"/>
      <c r="C77" s="595" t="s">
        <v>400</v>
      </c>
      <c r="D77" s="595"/>
      <c r="E77" s="595"/>
      <c r="F77" s="595"/>
      <c r="G77" s="595"/>
      <c r="H77" s="596"/>
    </row>
    <row r="78" spans="1:8" ht="15">
      <c r="A78" s="660" t="s">
        <v>41</v>
      </c>
      <c r="B78" s="597"/>
      <c r="C78" s="595" t="s">
        <v>401</v>
      </c>
      <c r="D78" s="595"/>
      <c r="E78" s="595"/>
      <c r="F78" s="595"/>
      <c r="G78" s="595"/>
      <c r="H78" s="596"/>
    </row>
    <row r="79" spans="1:8" ht="15">
      <c r="A79" s="660" t="s">
        <v>43</v>
      </c>
      <c r="B79" s="597"/>
      <c r="C79" s="595" t="s">
        <v>44</v>
      </c>
      <c r="D79" s="595"/>
      <c r="E79" s="595"/>
      <c r="F79" s="595"/>
      <c r="G79" s="595"/>
      <c r="H79" s="596"/>
    </row>
    <row r="80" spans="1:8" ht="15">
      <c r="A80" s="663" t="s">
        <v>45</v>
      </c>
      <c r="B80" s="616"/>
      <c r="C80" s="617" t="s">
        <v>2</v>
      </c>
      <c r="D80" s="617"/>
      <c r="E80" s="617"/>
      <c r="F80" s="617"/>
      <c r="G80" s="617"/>
      <c r="H80" s="618"/>
    </row>
    <row r="81" spans="1:8" ht="15.75" thickBot="1">
      <c r="A81" s="7"/>
      <c r="B81" s="8"/>
      <c r="C81" s="8"/>
      <c r="D81" s="8"/>
      <c r="E81" s="8"/>
      <c r="F81" s="8"/>
      <c r="G81" s="8"/>
      <c r="H81" s="9"/>
    </row>
    <row r="82" spans="1:8" ht="15">
      <c r="A82" s="664" t="s">
        <v>46</v>
      </c>
      <c r="B82" s="665"/>
      <c r="C82" s="666"/>
      <c r="D82" s="571"/>
      <c r="E82" s="667" t="s">
        <v>127</v>
      </c>
      <c r="F82" s="668"/>
      <c r="G82" s="668"/>
      <c r="H82" s="669"/>
    </row>
    <row r="83" spans="1:8" ht="24" customHeight="1">
      <c r="A83" s="572"/>
      <c r="B83" s="670"/>
      <c r="C83" s="670"/>
      <c r="D83" s="573"/>
      <c r="E83" s="572"/>
      <c r="F83" s="670"/>
      <c r="G83" s="670"/>
      <c r="H83" s="573"/>
    </row>
    <row r="84" spans="1:8" ht="60" customHeight="1" thickBot="1">
      <c r="A84" s="574"/>
      <c r="B84" s="671"/>
      <c r="C84" s="671"/>
      <c r="D84" s="575"/>
      <c r="E84" s="574"/>
      <c r="F84" s="671"/>
      <c r="G84" s="671"/>
      <c r="H84" s="575"/>
    </row>
    <row r="85" spans="1:8" ht="15">
      <c r="A85" s="672" t="s">
        <v>48</v>
      </c>
      <c r="B85" s="673"/>
      <c r="C85" s="673"/>
      <c r="D85" s="674"/>
      <c r="E85" s="675" t="s">
        <v>48</v>
      </c>
      <c r="F85" s="676"/>
      <c r="G85" s="676"/>
      <c r="H85" s="677"/>
    </row>
    <row r="86" spans="1:8" ht="15">
      <c r="A86" s="678" t="s">
        <v>40</v>
      </c>
      <c r="B86" s="679"/>
      <c r="C86" s="680" t="s">
        <v>1</v>
      </c>
      <c r="D86" s="681"/>
      <c r="E86" s="83" t="s">
        <v>40</v>
      </c>
      <c r="F86" s="682" t="str">
        <f>C77</f>
        <v>JAIME ANDRES SIERRA MUÑOZ</v>
      </c>
      <c r="G86" s="682"/>
      <c r="H86" s="683"/>
    </row>
    <row r="87" spans="1:8" ht="24.75" customHeight="1">
      <c r="A87" s="678" t="s">
        <v>50</v>
      </c>
      <c r="B87" s="679"/>
      <c r="C87" s="682" t="s">
        <v>42</v>
      </c>
      <c r="D87" s="683"/>
      <c r="E87" s="83" t="s">
        <v>50</v>
      </c>
      <c r="F87" s="682" t="str">
        <f>C78</f>
        <v>ARQUITECTO ASESOR EXTERNO UNIVERSIDAD DE  CUNDINAMARCA</v>
      </c>
      <c r="G87" s="682"/>
      <c r="H87" s="683"/>
    </row>
    <row r="88" spans="1:8" ht="15">
      <c r="A88" s="678" t="s">
        <v>52</v>
      </c>
      <c r="B88" s="679"/>
      <c r="C88" s="679" t="s">
        <v>44</v>
      </c>
      <c r="D88" s="687"/>
      <c r="E88" s="83" t="s">
        <v>52</v>
      </c>
      <c r="F88" s="682" t="str">
        <f>C79</f>
        <v>BIENES Y SERVICIOS</v>
      </c>
      <c r="G88" s="682"/>
      <c r="H88" s="683"/>
    </row>
    <row r="89" spans="1:8" ht="15.75" thickBot="1">
      <c r="A89" s="688" t="s">
        <v>53</v>
      </c>
      <c r="B89" s="689"/>
      <c r="C89" s="689" t="s">
        <v>2</v>
      </c>
      <c r="D89" s="690"/>
      <c r="E89" s="101" t="s">
        <v>53</v>
      </c>
      <c r="F89" s="781" t="str">
        <f>C80</f>
        <v>UNIVERSIDAD DE CUNDINAMARCA</v>
      </c>
      <c r="G89" s="781"/>
      <c r="H89" s="782"/>
    </row>
    <row r="90" spans="1:8" ht="15.75" thickBot="1">
      <c r="A90" s="7"/>
      <c r="B90" s="8"/>
      <c r="C90" s="8"/>
      <c r="D90" s="8"/>
      <c r="E90" s="8"/>
      <c r="F90" s="8"/>
      <c r="G90" s="8"/>
      <c r="H90" s="9"/>
    </row>
    <row r="91" spans="1:8" ht="15.75" thickBot="1">
      <c r="A91" s="667" t="s">
        <v>47</v>
      </c>
      <c r="B91" s="668"/>
      <c r="C91" s="668"/>
      <c r="D91" s="668"/>
      <c r="E91" s="668"/>
      <c r="F91" s="668"/>
      <c r="G91" s="668"/>
      <c r="H91" s="669"/>
    </row>
    <row r="92" spans="1:8" ht="39" customHeight="1">
      <c r="A92" s="570"/>
      <c r="B92" s="666"/>
      <c r="C92" s="666"/>
      <c r="D92" s="666"/>
      <c r="E92" s="666"/>
      <c r="F92" s="666"/>
      <c r="G92" s="666"/>
      <c r="H92" s="571"/>
    </row>
    <row r="93" spans="1:8" ht="60.75" customHeight="1" thickBot="1">
      <c r="A93" s="574"/>
      <c r="B93" s="671"/>
      <c r="C93" s="671"/>
      <c r="D93" s="671"/>
      <c r="E93" s="671"/>
      <c r="F93" s="671"/>
      <c r="G93" s="671"/>
      <c r="H93" s="575"/>
    </row>
    <row r="94" spans="1:8" ht="15">
      <c r="A94" s="675" t="s">
        <v>48</v>
      </c>
      <c r="B94" s="676"/>
      <c r="C94" s="676"/>
      <c r="D94" s="676"/>
      <c r="E94" s="676"/>
      <c r="F94" s="676"/>
      <c r="G94" s="676"/>
      <c r="H94" s="677"/>
    </row>
    <row r="95" spans="1:8" ht="15">
      <c r="A95" s="700" t="s">
        <v>40</v>
      </c>
      <c r="B95" s="701"/>
      <c r="C95" s="684" t="s">
        <v>49</v>
      </c>
      <c r="D95" s="685"/>
      <c r="E95" s="685"/>
      <c r="F95" s="685"/>
      <c r="G95" s="685"/>
      <c r="H95" s="686"/>
    </row>
    <row r="96" spans="1:8" ht="15">
      <c r="A96" s="693" t="s">
        <v>50</v>
      </c>
      <c r="B96" s="694"/>
      <c r="C96" s="684" t="s">
        <v>51</v>
      </c>
      <c r="D96" s="685"/>
      <c r="E96" s="685"/>
      <c r="F96" s="685"/>
      <c r="G96" s="685"/>
      <c r="H96" s="686"/>
    </row>
    <row r="97" spans="1:8" ht="15">
      <c r="A97" s="693" t="s">
        <v>52</v>
      </c>
      <c r="B97" s="694"/>
      <c r="C97" s="684" t="s">
        <v>44</v>
      </c>
      <c r="D97" s="685"/>
      <c r="E97" s="685"/>
      <c r="F97" s="685"/>
      <c r="G97" s="685"/>
      <c r="H97" s="686"/>
    </row>
    <row r="98" spans="1:8" ht="15.75" thickBot="1">
      <c r="A98" s="695" t="s">
        <v>53</v>
      </c>
      <c r="B98" s="696"/>
      <c r="C98" s="697" t="s">
        <v>2</v>
      </c>
      <c r="D98" s="698"/>
      <c r="E98" s="698"/>
      <c r="F98" s="698"/>
      <c r="G98" s="698"/>
      <c r="H98" s="699"/>
    </row>
  </sheetData>
  <sheetProtection/>
  <mergeCells count="106">
    <mergeCell ref="A97:B97"/>
    <mergeCell ref="C97:H97"/>
    <mergeCell ref="A98:B98"/>
    <mergeCell ref="C98:H98"/>
    <mergeCell ref="G51:H51"/>
    <mergeCell ref="A91:H91"/>
    <mergeCell ref="A92:H93"/>
    <mergeCell ref="A94:H94"/>
    <mergeCell ref="A95:B95"/>
    <mergeCell ref="C95:H95"/>
    <mergeCell ref="A96:B96"/>
    <mergeCell ref="C96:H96"/>
    <mergeCell ref="A88:B88"/>
    <mergeCell ref="C88:D88"/>
    <mergeCell ref="F88:H88"/>
    <mergeCell ref="A89:B89"/>
    <mergeCell ref="C89:D89"/>
    <mergeCell ref="F89:H89"/>
    <mergeCell ref="A85:D85"/>
    <mergeCell ref="E85:H85"/>
    <mergeCell ref="A86:B86"/>
    <mergeCell ref="C86:D86"/>
    <mergeCell ref="F86:H86"/>
    <mergeCell ref="A87:B87"/>
    <mergeCell ref="C87:D87"/>
    <mergeCell ref="F87:H87"/>
    <mergeCell ref="A80:B80"/>
    <mergeCell ref="C80:H80"/>
    <mergeCell ref="A82:B82"/>
    <mergeCell ref="C82:D82"/>
    <mergeCell ref="E82:H82"/>
    <mergeCell ref="A83:D84"/>
    <mergeCell ref="E83:H84"/>
    <mergeCell ref="A76:H76"/>
    <mergeCell ref="A77:B77"/>
    <mergeCell ref="C77:H77"/>
    <mergeCell ref="A78:B78"/>
    <mergeCell ref="C78:H78"/>
    <mergeCell ref="A79:B79"/>
    <mergeCell ref="C79:H79"/>
    <mergeCell ref="A67:H67"/>
    <mergeCell ref="A69:H69"/>
    <mergeCell ref="A70:H70"/>
    <mergeCell ref="A71:H71"/>
    <mergeCell ref="A73:H73"/>
    <mergeCell ref="A74:H74"/>
    <mergeCell ref="A61:H61"/>
    <mergeCell ref="B62:H62"/>
    <mergeCell ref="B63:H63"/>
    <mergeCell ref="B64:H64"/>
    <mergeCell ref="A66:H66"/>
    <mergeCell ref="A53:F53"/>
    <mergeCell ref="G53:H53"/>
    <mergeCell ref="A56:H56"/>
    <mergeCell ref="B57:H57"/>
    <mergeCell ref="B58:H58"/>
    <mergeCell ref="B59:H59"/>
    <mergeCell ref="B47:D47"/>
    <mergeCell ref="B48:D48"/>
    <mergeCell ref="B49:D49"/>
    <mergeCell ref="B50:D50"/>
    <mergeCell ref="A51:F51"/>
    <mergeCell ref="G52:H52"/>
    <mergeCell ref="B41:D41"/>
    <mergeCell ref="B42:D42"/>
    <mergeCell ref="B43:D43"/>
    <mergeCell ref="B44:D44"/>
    <mergeCell ref="B45:D45"/>
    <mergeCell ref="B46:D46"/>
    <mergeCell ref="B34:H34"/>
    <mergeCell ref="B35:H35"/>
    <mergeCell ref="B36:H36"/>
    <mergeCell ref="A37:H37"/>
    <mergeCell ref="A38:E38"/>
    <mergeCell ref="B40:D40"/>
    <mergeCell ref="A28:H28"/>
    <mergeCell ref="B29:H29"/>
    <mergeCell ref="B30:H30"/>
    <mergeCell ref="B31:H31"/>
    <mergeCell ref="B32:H32"/>
    <mergeCell ref="B33:H33"/>
    <mergeCell ref="A22:C22"/>
    <mergeCell ref="D22:F22"/>
    <mergeCell ref="G22:H22"/>
    <mergeCell ref="A24:H24"/>
    <mergeCell ref="A25:H25"/>
    <mergeCell ref="A27:E27"/>
    <mergeCell ref="B14:D14"/>
    <mergeCell ref="B15:D15"/>
    <mergeCell ref="A17:H17"/>
    <mergeCell ref="A19:H19"/>
    <mergeCell ref="A21:C21"/>
    <mergeCell ref="D21:F21"/>
    <mergeCell ref="G21:H21"/>
    <mergeCell ref="A7:C7"/>
    <mergeCell ref="D7:H7"/>
    <mergeCell ref="A9:H9"/>
    <mergeCell ref="A10:H10"/>
    <mergeCell ref="B12:H12"/>
    <mergeCell ref="B13:D13"/>
    <mergeCell ref="A1:B3"/>
    <mergeCell ref="C1:G1"/>
    <mergeCell ref="C2:G2"/>
    <mergeCell ref="C3:G3"/>
    <mergeCell ref="A5:C5"/>
    <mergeCell ref="D5:F5"/>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LJSARMIENTO</dc:creator>
  <cp:keywords/>
  <dc:description/>
  <cp:lastModifiedBy>MYRIAM JUDITH MOLANO DELGADILLO</cp:lastModifiedBy>
  <cp:lastPrinted>2019-05-23T22:27:47Z</cp:lastPrinted>
  <dcterms:created xsi:type="dcterms:W3CDTF">2014-01-08T13:27:49Z</dcterms:created>
  <dcterms:modified xsi:type="dcterms:W3CDTF">2019-05-23T22:41:17Z</dcterms:modified>
  <cp:category/>
  <cp:version/>
  <cp:contentType/>
  <cp:contentStatus/>
</cp:coreProperties>
</file>