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UNIVERSIDAD DE CUNDINAMARCA\CALIDAD 2024\SAD\ABS\1434 SAD\REGISTRO\"/>
    </mc:Choice>
  </mc:AlternateContent>
  <bookViews>
    <workbookView xWindow="0" yWindow="0" windowWidth="21600" windowHeight="8310" tabRatio="790" activeTab="5"/>
  </bookViews>
  <sheets>
    <sheet name="Introducción" sheetId="8" r:id="rId1"/>
    <sheet name="E.P BIENES" sheetId="2" r:id="rId2"/>
    <sheet name="Cálculo-Bienes" sheetId="3" state="hidden" r:id="rId3"/>
    <sheet name="E.P SERVICIOS" sheetId="4" r:id="rId4"/>
    <sheet name="Cálculo-Servicios" sheetId="5" state="hidden" r:id="rId5"/>
    <sheet name="E.P OBRA" sheetId="6" r:id="rId6"/>
    <sheet name="Cálculo-Obra" sheetId="7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7" l="1"/>
  <c r="G25" i="7"/>
  <c r="G24" i="7"/>
  <c r="G22" i="7"/>
  <c r="G21" i="7"/>
  <c r="G20" i="7"/>
  <c r="G18" i="7"/>
  <c r="I18" i="7" s="1" a="1"/>
  <c r="G16" i="7"/>
  <c r="G15" i="7"/>
  <c r="G14" i="7"/>
  <c r="G13" i="7"/>
  <c r="G12" i="7"/>
  <c r="G11" i="7"/>
  <c r="G10" i="7"/>
  <c r="G9" i="7"/>
  <c r="H49" i="6"/>
  <c r="G22" i="5"/>
  <c r="G21" i="5"/>
  <c r="G20" i="5"/>
  <c r="G18" i="5"/>
  <c r="G17" i="5"/>
  <c r="G16" i="5"/>
  <c r="G19" i="5" s="1"/>
  <c r="G14" i="5"/>
  <c r="I14" i="5" s="1" a="1"/>
  <c r="G12" i="5"/>
  <c r="G11" i="5"/>
  <c r="G10" i="5"/>
  <c r="G9" i="5"/>
  <c r="G13" i="5" s="1"/>
  <c r="H45" i="4"/>
  <c r="G22" i="3"/>
  <c r="G21" i="3"/>
  <c r="G20" i="3"/>
  <c r="G23" i="3" s="1"/>
  <c r="G18" i="3"/>
  <c r="G17" i="3"/>
  <c r="G16" i="3"/>
  <c r="G14" i="3"/>
  <c r="I14" i="3" s="1" a="1"/>
  <c r="G12" i="3"/>
  <c r="G11" i="3"/>
  <c r="G10" i="3"/>
  <c r="G9" i="3"/>
  <c r="H45" i="2"/>
  <c r="G19" i="3" l="1"/>
  <c r="I18" i="3" s="1" a="1"/>
  <c r="G13" i="3"/>
  <c r="I9" i="3" s="1" a="1"/>
  <c r="G27" i="7"/>
  <c r="I26" i="7" s="1" a="1"/>
  <c r="G17" i="7"/>
  <c r="I10" i="7" s="1" a="1"/>
  <c r="I14" i="3"/>
  <c r="I15" i="3" s="1"/>
  <c r="I38" i="2" s="1"/>
  <c r="I14" i="5"/>
  <c r="I15" i="5" s="1"/>
  <c r="I38" i="4" s="1"/>
  <c r="I18" i="7"/>
  <c r="I19" i="7" s="1"/>
  <c r="I42" i="6" s="1"/>
  <c r="G23" i="5"/>
  <c r="I21" i="5" s="1" a="1"/>
  <c r="G23" i="7"/>
  <c r="I22" i="7" s="1" a="1"/>
  <c r="I12" i="5" a="1"/>
  <c r="I21" i="3" a="1"/>
  <c r="I11" i="5" a="1"/>
  <c r="I16" i="5" a="1"/>
  <c r="I20" i="3" a="1"/>
  <c r="I10" i="5" a="1"/>
  <c r="I9" i="5" a="1"/>
  <c r="I18" i="5" a="1"/>
  <c r="I22" i="3" a="1"/>
  <c r="I17" i="5" a="1"/>
  <c r="I17" i="3" l="1" a="1"/>
  <c r="I17" i="3" s="1"/>
  <c r="I16" i="3" a="1"/>
  <c r="I16" i="3" s="1"/>
  <c r="I25" i="7" a="1"/>
  <c r="I25" i="7" s="1"/>
  <c r="I13" i="7" a="1"/>
  <c r="I13" i="7" s="1"/>
  <c r="I12" i="3" a="1"/>
  <c r="I12" i="3" s="1"/>
  <c r="I11" i="3" a="1"/>
  <c r="I11" i="3" s="1"/>
  <c r="I10" i="3" a="1"/>
  <c r="I10" i="3" s="1"/>
  <c r="I20" i="5" a="1"/>
  <c r="I20" i="5" s="1"/>
  <c r="I23" i="5" s="1"/>
  <c r="I42" i="4" s="1"/>
  <c r="I11" i="7" a="1"/>
  <c r="I11" i="7" s="1"/>
  <c r="I16" i="7" a="1"/>
  <c r="I16" i="7" s="1"/>
  <c r="I15" i="7" a="1"/>
  <c r="I15" i="7" s="1"/>
  <c r="I24" i="7" a="1"/>
  <c r="I24" i="7" s="1"/>
  <c r="I27" i="7" s="1"/>
  <c r="I46" i="6" s="1"/>
  <c r="I22" i="5" a="1"/>
  <c r="I22" i="5" s="1"/>
  <c r="I14" i="7" a="1"/>
  <c r="I14" i="7" s="1"/>
  <c r="I9" i="7" a="1"/>
  <c r="I9" i="7" s="1"/>
  <c r="I12" i="7" a="1"/>
  <c r="I12" i="7" s="1"/>
  <c r="I20" i="3"/>
  <c r="I18" i="3"/>
  <c r="I10" i="5"/>
  <c r="I11" i="5"/>
  <c r="I12" i="5"/>
  <c r="I18" i="5"/>
  <c r="I9" i="5"/>
  <c r="I17" i="5"/>
  <c r="I16" i="5"/>
  <c r="I10" i="7"/>
  <c r="I26" i="7"/>
  <c r="I9" i="3"/>
  <c r="I22" i="3"/>
  <c r="I21" i="5"/>
  <c r="I21" i="3"/>
  <c r="I22" i="7"/>
  <c r="I13" i="3"/>
  <c r="I34" i="2" s="1"/>
  <c r="I23" i="7"/>
  <c r="I43" i="6" s="1"/>
  <c r="I13" i="5"/>
  <c r="I34" i="4" s="1"/>
  <c r="I19" i="5"/>
  <c r="I39" i="4" s="1"/>
  <c r="I19" i="3"/>
  <c r="I39" i="2" s="1"/>
  <c r="I23" i="3"/>
  <c r="I42" i="2" s="1"/>
  <c r="I17" i="7"/>
  <c r="I34" i="6" s="1"/>
  <c r="I20" i="7" a="1"/>
  <c r="I21" i="7" a="1"/>
  <c r="I21" i="7" l="1"/>
  <c r="I20" i="7"/>
  <c r="I49" i="6"/>
  <c r="G51" i="6" s="1"/>
  <c r="I45" i="4"/>
  <c r="G47" i="4" s="1"/>
  <c r="I45" i="2"/>
  <c r="G47" i="2" s="1"/>
</calcChain>
</file>

<file path=xl/comments1.xml><?xml version="1.0" encoding="utf-8"?>
<comments xmlns="http://schemas.openxmlformats.org/spreadsheetml/2006/main">
  <authors>
    <author>ANDRES FELIPE SARMIENTO RINCON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 (Inicia con fecha de RP, Aprobación de Garantías "si hay lugar" ó Acta de Inicio "si hay lugar").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(En caso de aplicar con Otrosí)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 teniendo en cuenta lo contemplado en el contrato).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años, 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(En caso de aplicar con Acta de Suspensión).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(Tener en cuenta término de ejecución del contrato y calcular desde su fecha de inicio).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Señor supervisor, relacione aquí sus observaciones frente al desempeño del contratista en al ejecución contractual.</t>
        </r>
      </text>
    </comment>
  </commentList>
</comments>
</file>

<file path=xl/comments2.xml><?xml version="1.0" encoding="utf-8"?>
<comments xmlns="http://schemas.openxmlformats.org/spreadsheetml/2006/main">
  <authors>
    <author>ANDRES FELIPE SARMIENTO RINCON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 (Inicia con fecha de RP, Aprobación de Garantías "si hay lugar" ó Acta de Inicio "si hay lugar").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(En caso de aplicar con Otrosí)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 teniendo en cuenta lo contemplado en el contrato).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años, 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(En caso de aplicar con Acta de Suspensión).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(Tener en cuenta término de ejecución del contrato y calcular desde su fecha de inicio).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Señor supervisor, relacione aquí sus observaciones frente al desempeño del contratista en al ejecución contractual.</t>
        </r>
      </text>
    </comment>
  </commentList>
</comments>
</file>

<file path=xl/comments3.xml><?xml version="1.0" encoding="utf-8"?>
<comments xmlns="http://schemas.openxmlformats.org/spreadsheetml/2006/main">
  <authors>
    <author>ANDRES FELIPE SARMIENTO RINCON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 (Inicia con fecha de RP, Aprobación de Garantías "si hay lugar" ó Acta de Inicio "si hay lugar").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(En caso de aplicar con Otrosí)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 teniendo en cuenta lo contemplado en el contrato).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años, 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(En caso de aplicar con Acta de Suspensión).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(Tener en cuenta término de ejecución del contrato y calcular desde su fecha de inicio).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Señor supervisor, relacione aquí sus observaciones frente al desempeño del contratista en al ejecución contractual.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<sst xmlns="http://schemas.openxmlformats.org/spreadsheetml/2006/main" count="378" uniqueCount="150">
  <si>
    <t>INSTRUCTIVO</t>
  </si>
  <si>
    <t>MACROPROCESO DE APOYO</t>
  </si>
  <si>
    <t xml:space="preserve">PROCESO GESTIÓN BIENES Y SERVICIOS </t>
  </si>
  <si>
    <t>EVALUACIÓN DE PROVEEDORES DE BIENES</t>
  </si>
  <si>
    <t>Código de la dependencia.</t>
  </si>
  <si>
    <t>1. DATOS DEL PROVEEDOR</t>
  </si>
  <si>
    <t>PROVEEDOR</t>
  </si>
  <si>
    <t>Nombre/Razón social del proveedor referenciada en el contrato/orden contractual/convenio/orden de compra.</t>
  </si>
  <si>
    <t>No. IDENTIFICACIÓN</t>
  </si>
  <si>
    <t>NIT/CC del proveedor referenciada en el contrato/orden contractual/convenio/orden de compra.</t>
  </si>
  <si>
    <t>CORREO ELECTRÓNICO:</t>
  </si>
  <si>
    <t>Dirección de correo del proveedor referenciada en el contrato/orden contractual/convenio/orden de compra.</t>
  </si>
  <si>
    <t xml:space="preserve">FECHA DE EVALUACIÓN: </t>
  </si>
  <si>
    <t>AAAA-MM-DD</t>
  </si>
  <si>
    <t>2. DATOS DEL CONTRATO / ORDEN CONTRACTUAL</t>
  </si>
  <si>
    <t>OBJETO:</t>
  </si>
  <si>
    <t>Diligenciar con la información del contrato/orden contractual/convenio/orden de compra.</t>
  </si>
  <si>
    <t xml:space="preserve">NUMERO DEL CONTRATO: </t>
  </si>
  <si>
    <t>SIGLA-NUMERO-AÑO</t>
  </si>
  <si>
    <t>FECHA DE SUSCRIPCIÓN DEL CONTRATO:</t>
  </si>
  <si>
    <t>FECHA DE INICIO:</t>
  </si>
  <si>
    <t>Diligenciar según cumplimiento de requisitos de ejecución del contrato/orden contractual/convenio/orden de compra.</t>
  </si>
  <si>
    <t>VALOR INICIAL DEL CONTRATO:</t>
  </si>
  <si>
    <t>($) Diligenciar con la información del contrato/orden contractual/convenio/orden de compra</t>
  </si>
  <si>
    <t>ADICIONES:</t>
  </si>
  <si>
    <t>($) Indicar el valor de las adiciones que haya presentado el contrato. En caso de que el contrato no haya presentado este tipo de actuaciones, colocar no aplica (N/A)</t>
  </si>
  <si>
    <t>VALOR FINAL DEL CONTRATO A LA FECHA:</t>
  </si>
  <si>
    <t>($) Al valor inicial del contrato súmele el valor de las adiciones. En caso de que el contrato no haya presentado este tipo de actuaciones, será el valor inicialmente pactado.</t>
  </si>
  <si>
    <t>VALOR EJECUTADO A LA FECHA:</t>
  </si>
  <si>
    <t>($) Diligenciar el valor conforme a los pagos efectivamente realizados al contratista hasta la fecha de presentación de este formato.</t>
  </si>
  <si>
    <t>TÉRMINO DE EJECUCIÓN INICIAL:</t>
  </si>
  <si>
    <t>PRÓRROGAS:</t>
  </si>
  <si>
    <t>Indique los periodos que haya prorrogado. En caso de que el contrato no haya presentado este tipo de actuaciones, colocar no aplica (N/A)</t>
  </si>
  <si>
    <t>TERMINO DE EJECUCIÓN FINAL A LA FECHA:</t>
  </si>
  <si>
    <t>Al término inicial del contrato súmele el término señalado en las prórrogas. En caso de que el contrato no haya presentado este tipo de actuaciones, será el término inicialmente pactado.</t>
  </si>
  <si>
    <t>SUSPENSIONES:</t>
  </si>
  <si>
    <t>Indique los periodos que haya suspendido. En caso de que el contrato no haya presentado este tipo de actuaciones, colocar no aplica (N/A)</t>
  </si>
  <si>
    <t>FECHA DE FINALIZACIÓN ESTIMADA:</t>
  </si>
  <si>
    <t>Diligenciar según los requisitos de ejecución del contrato/orden contractual/convenio/orden de compra. Calcule la fecha teniendo en cuenta el término de ejecución a partir de RP o Aprobación de pólizas (si aplica) o Acta de inicio (Si aplica) y las actuaciones contractuales (Si aplica).</t>
  </si>
  <si>
    <t>SUPERVISOR:</t>
  </si>
  <si>
    <t>3. FACTORES DE DESEMPEÑO</t>
  </si>
  <si>
    <r>
      <t xml:space="preserve">Señor supervisor, realice la evaluación al proveedor según el desempeño frente a los criterios establecidos, así mismo recuerde ser objetivo en el momento de evaluar, toda vez que este documento es una herramienta de vigilancia y control respecto al seguimiento contractual. 
Tenga en cuenta que las fallas y/o incumplimientos de un contratista imputables a la Universidad, o derivadas de situaciones de fuerza mayor o caso fortuito, </t>
    </r>
    <r>
      <rPr>
        <b/>
        <sz val="10"/>
        <color rgb="FF000000"/>
        <rFont val="Arial"/>
        <family val="2"/>
      </rPr>
      <t>NO deben ser consideradas</t>
    </r>
    <r>
      <rPr>
        <sz val="10"/>
        <color indexed="8"/>
        <rFont val="Arial"/>
        <family val="2"/>
      </rPr>
      <t xml:space="preserve"> en la evaluación de desempeño del proveedor. Sin embargo, se debe dar aplicación a las cláusulas excepcionales pertinentes siempre y cuando se encuentren pactadas de acuerdo con la Resolución No. 206 de 2012, ARTÍCULO 29- CLÁUSULAS EXCEPCIONALES. </t>
    </r>
  </si>
  <si>
    <r>
      <t xml:space="preserve">* Asignación de puntaje del proveedor: </t>
    </r>
    <r>
      <rPr>
        <sz val="10"/>
        <rFont val="Arial"/>
        <family val="2"/>
      </rPr>
      <t>Por favor señale si el criterio de evaluación aplica para calificación, en caso de aplicar indique si el proveedor cumplió con el criterio.</t>
    </r>
  </si>
  <si>
    <t>4. CRITERIOS DE EVALUACIÓN</t>
  </si>
  <si>
    <t>PUNTAJE</t>
  </si>
  <si>
    <t>¿Cumple?</t>
  </si>
  <si>
    <t>Máximo</t>
  </si>
  <si>
    <t>Calificación</t>
  </si>
  <si>
    <t>Etapa contractual</t>
  </si>
  <si>
    <t>Oportunidad de Entrega y calidad del bien</t>
  </si>
  <si>
    <t>Disponibilidad total del bien o bienes descritos en la orden contractual o contrato.</t>
  </si>
  <si>
    <t>Los bienes entregados corresponden a los descritos en la orden contractual o contrato en cuanto a especificaciones técnicas y cantidad.</t>
  </si>
  <si>
    <t>Los bienes son entregados en buenas condiciones físicas y su apariencia satisface las expectativas en calidad.</t>
  </si>
  <si>
    <t>Satisfacción con la instalación de los equipos y respectiva capacitación. (En caso de aplicar)</t>
  </si>
  <si>
    <t>Cumplimiento en los plazos de entrega</t>
  </si>
  <si>
    <t xml:space="preserve">Los bienes son entregados dentro de la fecha pactada en la orden contractual o contrato originalmente, o en la fecha de la prórroga (y la prórroga no fue ocasionada por acciones u omisiones imputables al Contratista). </t>
  </si>
  <si>
    <t>Servicio de venta</t>
  </si>
  <si>
    <t xml:space="preserve">Durante la entrega de los bienes NO se presentan incidentes ocasionados por acciones u omisiones imputables al Contratista. </t>
  </si>
  <si>
    <t>Dio oportuna respuesta a las solicitudes o reclamos realizados por la supervisión. (En caso de aplicar)</t>
  </si>
  <si>
    <t>Las garantías del producto fueron atendidas satisfactoriamente. (En caso de aplicar)</t>
  </si>
  <si>
    <t>Sistema de Gestión de Seguridad y Salud en el trabajo 
SG-SST</t>
  </si>
  <si>
    <r>
      <t xml:space="preserve">Conocer, entender, comunicar y cumplir lo establecido en la Resolución 185 de 2016  </t>
    </r>
    <r>
      <rPr>
        <i/>
        <sz val="10"/>
        <color theme="1"/>
        <rFont val="Arial"/>
        <family val="2"/>
      </rPr>
      <t>“Por la cual se adopta el Sistema de Gestión de Seguridad y Salud en el trabajo SG-SST y actualiza la Política de Seguridad y Salud en el trabajo de la Universidad de Cundinamarca”</t>
    </r>
    <r>
      <rPr>
        <sz val="10"/>
        <color theme="1"/>
        <rFont val="Arial"/>
        <family val="2"/>
      </rPr>
      <t xml:space="preserve"> y Resolución 073 de 2020 </t>
    </r>
    <r>
      <rPr>
        <i/>
        <sz val="10"/>
        <color theme="1"/>
        <rFont val="Arial"/>
        <family val="2"/>
      </rPr>
      <t>"Por medio de la cual se actualiza la Resolución 185 del 12 de octubre de 2016</t>
    </r>
    <r>
      <rPr>
        <sz val="10"/>
        <color theme="1"/>
        <rFont val="Arial"/>
        <family val="2"/>
      </rPr>
      <t xml:space="preserve">”. Conocer y dar estricto cumplimiento al Manual para contratistas de la Universidad de Cundinamarca (ESG-SST-M011). </t>
    </r>
  </si>
  <si>
    <t>Sistema de Gestión Ambiental 
SGA</t>
  </si>
  <si>
    <r>
      <t xml:space="preserve">Conocer, entender, comunicar y cumplir lo establecido en la Resolución 155 de 2018 </t>
    </r>
    <r>
      <rPr>
        <i/>
        <sz val="10"/>
        <color theme="1"/>
        <rFont val="Arial"/>
        <family val="2"/>
      </rPr>
      <t>"Por la cual se adopta la Política de Gestión Ambiental de la Universidad de Cundinamarca".</t>
    </r>
    <r>
      <rPr>
        <sz val="10"/>
        <color theme="1"/>
        <rFont val="Arial"/>
        <family val="2"/>
      </rPr>
      <t xml:space="preserve"> Conocer y dar estricto cumplimiento al Manual para contratistas de la Universidad de Cundinamarca (ESG-SST-M011). </t>
    </r>
  </si>
  <si>
    <t>Sistema de Gestión Seguridad de la Información
SGSI</t>
  </si>
  <si>
    <r>
      <t xml:space="preserve">Conocer, entender, comunicar y cumplir lo establecido en la Resolución 091 del 8 de agosto de 2023 </t>
    </r>
    <r>
      <rPr>
        <i/>
        <sz val="10"/>
        <rFont val="Arial"/>
        <family val="2"/>
      </rPr>
      <t xml:space="preserve">“Por la cual se establecen los lineamientos de protección de datos Personales de los Titulares de la Universidad de Cundinamarca“ </t>
    </r>
    <r>
      <rPr>
        <sz val="10"/>
        <rFont val="Arial"/>
        <family val="2"/>
      </rPr>
      <t>y la Resolución 092 del 8 de agosto de 2023</t>
    </r>
    <r>
      <rPr>
        <i/>
        <sz val="10"/>
        <rFont val="Arial"/>
        <family val="2"/>
      </rPr>
      <t xml:space="preserve"> “Por la cual adopta el Sistema de Gestión de Seguridad de la Información – SGSI y se establecen lineamientos, objetivos y alcance en la Universidad de Cundinamarca”</t>
    </r>
    <r>
      <rPr>
        <sz val="10"/>
        <rFont val="Arial"/>
        <family val="2"/>
      </rPr>
      <t>.</t>
    </r>
  </si>
  <si>
    <t>TOTAL PUNTOS:</t>
  </si>
  <si>
    <t>5. INTERPRETACIÓN DE LA EVALUACIÓN DEL PROVEEDOR</t>
  </si>
  <si>
    <t>Proveedor muy confiable</t>
  </si>
  <si>
    <t>Entre 100 y 90 puntos</t>
  </si>
  <si>
    <t>CALIFICACIÓN:</t>
  </si>
  <si>
    <t>Proveedor confiable</t>
  </si>
  <si>
    <t>Entre 89 y 70 puntos</t>
  </si>
  <si>
    <t>Proveedor condicional</t>
  </si>
  <si>
    <t>Entre 69 y 50 puntos</t>
  </si>
  <si>
    <t>Proveedor no conforme</t>
  </si>
  <si>
    <t>Entre 49 y 0 puntos</t>
  </si>
  <si>
    <t>DATOS DEL SUPERVISOR:</t>
  </si>
  <si>
    <t>Observaciones del supervisor:</t>
  </si>
  <si>
    <t>FIRMA:</t>
  </si>
  <si>
    <t>NOMBRE:</t>
  </si>
  <si>
    <t>CARGO:</t>
  </si>
  <si>
    <t>Reporte en INTEGRADOC la evaluación dentro del término indicado y en la fase de ejecución del contrato u orden contractual.</t>
  </si>
  <si>
    <t>6. TENGA EN CUENTA</t>
  </si>
  <si>
    <r>
      <rPr>
        <b/>
        <sz val="10"/>
        <color theme="1"/>
        <rFont val="Arial"/>
        <family val="2"/>
      </rPr>
      <t>EVALUACIÓN DE PROVEEDORES:</t>
    </r>
    <r>
      <rPr>
        <sz val="10"/>
        <color theme="1"/>
        <rFont val="Arial"/>
        <family val="2"/>
      </rPr>
      <t xml:space="preserve"> Actividad que realizan los supervisores o interventores en la fase intermedia de la ejecución del contrato en donde se avalúan diferentes criterios técnicos, administrativos, financieros, contables y jurídicos de acuerdo con el bien o servicio prestado. </t>
    </r>
    <r>
      <rPr>
        <i/>
        <sz val="10"/>
        <color theme="1"/>
        <rFont val="Arial"/>
        <family val="2"/>
      </rPr>
      <t>(Ley 1474 de 2011, artículo 84), (Resolución 170 de 2017 artículo 10, que modifica el artículo 33 de la resolución 206 de 2012) (ABSP18).</t>
    </r>
  </si>
  <si>
    <t>Código Serie Documental (Ver Tabla de Retención Documental).</t>
  </si>
  <si>
    <t>OPCIONES DE CUMPLIMIENTO DE LOS CRITERIOS</t>
  </si>
  <si>
    <t>SI</t>
  </si>
  <si>
    <t>NO</t>
  </si>
  <si>
    <t>N/A</t>
  </si>
  <si>
    <t>CÁLCULO AUTOMÁTICO DE PUNTAJES BIENES</t>
  </si>
  <si>
    <r>
      <t xml:space="preserve">Los bienes entregados corresponden a los descritos en la orden contractual o contrato en cuanto a especificaciones </t>
    </r>
    <r>
      <rPr>
        <sz val="10"/>
        <color rgb="FFFF0000"/>
        <rFont val="Arial"/>
        <family val="2"/>
      </rPr>
      <t>técnicas</t>
    </r>
    <r>
      <rPr>
        <sz val="10"/>
        <color theme="1"/>
        <rFont val="Arial"/>
        <family val="2"/>
      </rPr>
      <t xml:space="preserve"> y cantidad.</t>
    </r>
  </si>
  <si>
    <t>Los bienes son entregados en buenas condiciones fìsicas y su apariencia satisface las expectativas en calidad.</t>
  </si>
  <si>
    <t>Total</t>
  </si>
  <si>
    <t>Servicio venta</t>
  </si>
  <si>
    <t xml:space="preserve">Conocer, entender, comunicar y cumplir lo establecido en la Resolución 185 de 2016  “Por la cual se adopta el Sistema de Gestión de Seguridad y Salud en el trabajo SG-SST y actualiza la Política de Seguridad y Salud en el trabajo de la Universidad de Cundinamarca” y Resolución 073 de 2020 "Por medio de la cual se actualiza la Resolución 185 del 12 de octubre de 2016”. Conocer y dar estricto cumplimiento al Manual para contratistas de la Universidad de Cundinamarca (ESG-SST-M011). </t>
  </si>
  <si>
    <t xml:space="preserve">Conocer, entender, comunicar y cumplir lo establecido en la Resolución 155 de 2018 Por la cual se adopta la Política de Gestión Ambiental de la Universidad de Cundinamarca. </t>
  </si>
  <si>
    <t>Conocer, entender, comunicar y cumplir lo establecido en la Resolución 091 del 8 de agosto de 2023 “Por la cual se establecen los lineamientos de protección de datos de los titulares de la Universidad de Cundinamarca”.</t>
  </si>
  <si>
    <t>EVALUACIÓN DE PROVEEDORES DE SERVICIOS</t>
  </si>
  <si>
    <t>Logística y calidad del servicio</t>
  </si>
  <si>
    <t>Disponibilidad total del servicio descrito en la orden contractual o contrato.</t>
  </si>
  <si>
    <t>Los servicios prestados corresponden a los descritos en la orden contractual o contrato en cuanto a especificaciones técnicas y cantidad.</t>
  </si>
  <si>
    <t>El servicio prestado satisface las expectativas en calidad.</t>
  </si>
  <si>
    <t>Durante la ejecución del servicio contó con personal técnico calificado para cumplir las obligaciones propias del servicio, por ejemplo: soporte, capacitaciones, logística, transporte, configuración del servicio, etc.</t>
  </si>
  <si>
    <t xml:space="preserve">Los servicios son prestados dentro de la fecha pactada en la orden contractual o contrato originalmente, o en la fecha de la prórroga (y la prórroga no fue ocasionada por acciones u omisiones imputables al Contratista). </t>
  </si>
  <si>
    <t xml:space="preserve">Durante la prestación de los servicios NO se presentan incidentes ocasionados por acciones u omisiones imputables al Contratista. </t>
  </si>
  <si>
    <t>Las garantías del servicio fueron atendidas satisfactoriamente. (En caso de aplicar)</t>
  </si>
  <si>
    <r>
      <t xml:space="preserve">Conocer, entender, comunicar y cumplir lo establecido en la Resolución 185 de 2016  </t>
    </r>
    <r>
      <rPr>
        <i/>
        <sz val="10"/>
        <color theme="1"/>
        <rFont val="Arial"/>
        <family val="2"/>
      </rPr>
      <t>“Por la cual se adopta el Sistema de Gestión de Seguridad y Salud en el trabajo SG-SST y actualiza la Política de Seguridad y Salud en el trabajo de la Universidad de Cundinamarca”</t>
    </r>
    <r>
      <rPr>
        <sz val="10"/>
        <color theme="1"/>
        <rFont val="Arial"/>
        <family val="2"/>
      </rPr>
      <t xml:space="preserve"> y Resolución 073 de 2020 </t>
    </r>
    <r>
      <rPr>
        <i/>
        <sz val="10"/>
        <color theme="1"/>
        <rFont val="Arial"/>
        <family val="2"/>
      </rPr>
      <t>"Por medio de la cual se actualiza la Resolución 185 del 12 de octubre de 2016”.</t>
    </r>
    <r>
      <rPr>
        <sz val="10"/>
        <color theme="1"/>
        <rFont val="Arial"/>
        <family val="2"/>
      </rPr>
      <t xml:space="preserve"> Conocer y dar estricto cumplimiento al Manual para contratistas de la Universidad de Cundinamarca (ESG-SST-M011). </t>
    </r>
  </si>
  <si>
    <r>
      <t xml:space="preserve">Conocer, entender, comunicar y cumplir lo establecido en la Resolución 091 del 8 de agosto de 2023 </t>
    </r>
    <r>
      <rPr>
        <i/>
        <sz val="10"/>
        <rFont val="Arial"/>
        <family val="2"/>
      </rPr>
      <t>“Por la cual se establecen los lineamientos de protección de datos Personales de los Titulares de la Universidad de Cundinamarca“</t>
    </r>
    <r>
      <rPr>
        <sz val="10"/>
        <rFont val="Arial"/>
        <family val="2"/>
      </rPr>
      <t xml:space="preserve"> y la Resolución 092 del 8 de agosto de 2023 </t>
    </r>
    <r>
      <rPr>
        <i/>
        <sz val="10"/>
        <rFont val="Arial"/>
        <family val="2"/>
      </rPr>
      <t>“Por la cual adopta el Sistema de Gestión de Seguridad de la Información – SGSI y se establecen lineamientos, objetivos y alcance en la Universidad de Cundinamarca”.</t>
    </r>
  </si>
  <si>
    <t>CÁLCULO AUTOMÁTICO DE PUNTAJES SERVICIOS</t>
  </si>
  <si>
    <t>CUMPLE</t>
  </si>
  <si>
    <t>MÁXIMO</t>
  </si>
  <si>
    <t>CALIFICACIÓN</t>
  </si>
  <si>
    <r>
      <t xml:space="preserve">Los servicios prestados corresponden a los descritos en la orden contractual o contrato en cuanto a especificaciones </t>
    </r>
    <r>
      <rPr>
        <sz val="10"/>
        <color rgb="FFFF0000"/>
        <rFont val="Arial"/>
        <family val="2"/>
      </rPr>
      <t>técnicas</t>
    </r>
    <r>
      <rPr>
        <sz val="10"/>
        <color theme="1"/>
        <rFont val="Arial"/>
        <family val="2"/>
      </rPr>
      <t xml:space="preserve"> y cantidad.</t>
    </r>
  </si>
  <si>
    <t>EVALUACIÓN DE PROVEEDORES DE OBRA</t>
  </si>
  <si>
    <t>Nombre/Razón social del proveedor según contrato/orden contractual/convenio/orden de compra.</t>
  </si>
  <si>
    <t>Oportunidad de Entrega y calidad de la obra</t>
  </si>
  <si>
    <t>Dirección de la obra: ¿Contó la obra con un residente permanente que permitiera tomar decisiones técnicas en la obra?</t>
  </si>
  <si>
    <t>Logística: ¿Contó la obra con la logística necesaria para cumplir con el objeto, tales como transporte, equipos y herramientas menores?</t>
  </si>
  <si>
    <t>Personal: ¿Durante la ejecución de la obra contó con personal requerido en los términos para cumplir las actividades propias de la obra?</t>
  </si>
  <si>
    <t>Pruebas técnicas: ¿La obra contó con los ensayos de los materiales mediante normas técnicas?</t>
  </si>
  <si>
    <t>Equipos: ¿se contó con los equipos adecuados para las tareas propias de la construcción durante la ejecución de la obra?</t>
  </si>
  <si>
    <t>Materiales: ¿Durante la ejecución de la obra pudo verificar que los materiales usados presentaron las especificaciones técnicas requeridas y evidenciaron su calidad?</t>
  </si>
  <si>
    <t>Seguridad: ¿El personal empleado tuvo la indumentaria necesaria para garantizar su seguridad?</t>
  </si>
  <si>
    <t>Especificaciones: ¿La obra entregada es acorde con los requerimientos descritos en la orden contractual o contrato en cuanto a especificaciones técnicas y cantidad?</t>
  </si>
  <si>
    <t xml:space="preserve">Se cumplió con las entregas de obra parciales y/o totales de acuerdo con lo pactado en la orden contractual o contrato originalmente, o en la fecha de la prórroga (y la prórroga no fue ocasionada por acciones u omisiones imputables al Contratista). </t>
  </si>
  <si>
    <t>Servicio de obra</t>
  </si>
  <si>
    <t xml:space="preserve">Durante la prestación del servicio NO se presentan incidentes ocasionados por acciones u omisiones imputables al Contratista. </t>
  </si>
  <si>
    <t>Las garantías de la obra fueron atendidas satisfactoriamente. (En caso de aplicar)</t>
  </si>
  <si>
    <r>
      <t xml:space="preserve">Conocer, entender, comunicar y cumplir lo establecido en la Resolución 185 de 2016 </t>
    </r>
    <r>
      <rPr>
        <i/>
        <sz val="10"/>
        <color theme="1"/>
        <rFont val="Arial"/>
        <family val="2"/>
      </rPr>
      <t xml:space="preserve"> “Por la cual se adopta el Sistema de Gestión de Seguridad y Salud en el trabajo SG-SST y actualiza la Política de Seguridad y Salud en el trabajo de la Universidad de Cundinamarca”</t>
    </r>
    <r>
      <rPr>
        <sz val="10"/>
        <color theme="1"/>
        <rFont val="Arial"/>
        <family val="2"/>
      </rPr>
      <t xml:space="preserve"> y Resolución 073 de 2020 </t>
    </r>
    <r>
      <rPr>
        <i/>
        <sz val="10"/>
        <color theme="1"/>
        <rFont val="Arial"/>
        <family val="2"/>
      </rPr>
      <t>"Por medio de la cual se actualiza la Resolución 185 del 12 de octubre de 2016”</t>
    </r>
    <r>
      <rPr>
        <sz val="10"/>
        <color theme="1"/>
        <rFont val="Arial"/>
        <family val="2"/>
      </rPr>
      <t xml:space="preserve">. Conocer y dar estricto cumplimiento al Manual para contratistas de la Universidad de Cundinamarca (ESG-SST-M011). </t>
    </r>
  </si>
  <si>
    <r>
      <t>Conocer, entender, comunicar y cumplir lo establecido en la Resolución 155 de 2018</t>
    </r>
    <r>
      <rPr>
        <i/>
        <sz val="10"/>
        <color theme="1"/>
        <rFont val="Arial"/>
        <family val="2"/>
      </rPr>
      <t xml:space="preserve"> "Por la cual se adopta la Política de Gestión Ambiental de la Universidad de Cundinamarca"</t>
    </r>
    <r>
      <rPr>
        <sz val="10"/>
        <color theme="1"/>
        <rFont val="Arial"/>
        <family val="2"/>
      </rPr>
      <t xml:space="preserve">. Conocer y dar estricto cumplimiento al Manual para contratistas de la Universidad de Cundinamarca (ESG-SST-M011). </t>
    </r>
  </si>
  <si>
    <r>
      <t xml:space="preserve">Conocer, entender, comunicar y cumplir lo establecido en la Resolución 091 del 8 de agosto de 2023 </t>
    </r>
    <r>
      <rPr>
        <i/>
        <sz val="10"/>
        <color theme="1"/>
        <rFont val="Arial"/>
        <family val="2"/>
      </rPr>
      <t>“Por la cual se establecen los lineamientos de protección de datos Personales de los Titulares de la Universidad de Cundinamarca"</t>
    </r>
    <r>
      <rPr>
        <sz val="10"/>
        <color theme="1"/>
        <rFont val="Arial"/>
        <family val="2"/>
      </rPr>
      <t xml:space="preserve"> y la Resolución 092 del 8 de agosto de 2023 </t>
    </r>
    <r>
      <rPr>
        <i/>
        <sz val="10"/>
        <color theme="1"/>
        <rFont val="Arial"/>
        <family val="2"/>
      </rPr>
      <t>“Por la cual adopta el Sistema de Gestión de Seguridad de la Información – SGSI y se establecen lineamientos, objetivos y alcance en la Universidad de Cundinamarca”</t>
    </r>
    <r>
      <rPr>
        <sz val="10"/>
        <color theme="1"/>
        <rFont val="Arial"/>
        <family val="2"/>
      </rPr>
      <t>.</t>
    </r>
  </si>
  <si>
    <t>EVALUACIÓN DE PROVEEDORES</t>
  </si>
  <si>
    <t>CÁLCULO AUTOMÁTICO DE PUNTAJES OBRA</t>
  </si>
  <si>
    <t>Personal: ¿Durante la ejecución de la obra contó con personal requerido en los terminos para cumplir las actividades propias de la obra?</t>
  </si>
  <si>
    <t>Durante la ejecución de la obra pudo verificar que los materiales usados presentaron las especificaciones técnicas requeridas y evidenciaron su calidad.</t>
  </si>
  <si>
    <t>La obra entregada es acorde con los requerimientos descritos en la orden contractual o contrato en cuanto a especificaciones técnicas y cantidad.</t>
  </si>
  <si>
    <t>Servicio obra</t>
  </si>
  <si>
    <t>VERSIÓN: 3</t>
  </si>
  <si>
    <r>
      <t xml:space="preserve">Las garantías del servicio fueron atendidas satisfactoriamente. </t>
    </r>
    <r>
      <rPr>
        <i/>
        <sz val="10"/>
        <rFont val="Arial"/>
        <family val="2"/>
      </rPr>
      <t>(En caso de aplicar)</t>
    </r>
  </si>
  <si>
    <r>
      <t xml:space="preserve">Dio oportuna respuesta a las solicitudes o reclamos realizados por la supervisión. </t>
    </r>
    <r>
      <rPr>
        <i/>
        <sz val="10"/>
        <rFont val="Arial"/>
        <family val="2"/>
      </rPr>
      <t>(En caso de aplicar)</t>
    </r>
  </si>
  <si>
    <r>
      <t>Las garantías del producto fueron atendidas satisfactoriamente.</t>
    </r>
    <r>
      <rPr>
        <i/>
        <sz val="10"/>
        <rFont val="Arial"/>
        <family val="2"/>
      </rPr>
      <t xml:space="preserve"> (En caso de aplicar)</t>
    </r>
  </si>
  <si>
    <r>
      <t xml:space="preserve">Satisfacción con la instalación de los equipos y respectiva capacitación. </t>
    </r>
    <r>
      <rPr>
        <i/>
        <sz val="10"/>
        <rFont val="Arial"/>
        <family val="2"/>
      </rPr>
      <t>(En caso de aplicar)</t>
    </r>
  </si>
  <si>
    <r>
      <t xml:space="preserve">                                             </t>
    </r>
    <r>
      <rPr>
        <u/>
        <sz val="10"/>
        <color theme="1"/>
        <rFont val="Arial"/>
        <family val="2"/>
      </rPr>
      <t>CALIFICACIÓN:</t>
    </r>
  </si>
  <si>
    <r>
      <t xml:space="preserve">Las garantías de la obra fueron atendidas satisfactoriamente. </t>
    </r>
    <r>
      <rPr>
        <i/>
        <sz val="10"/>
        <rFont val="Arial"/>
        <family val="2"/>
      </rPr>
      <t>(En caso de aplicar)</t>
    </r>
  </si>
  <si>
    <t>VIGENCIA: 2024-05-31</t>
  </si>
  <si>
    <t>CÓDIGO: ABSr146</t>
  </si>
  <si>
    <t>PÁGINA: 2 de 4</t>
  </si>
  <si>
    <t>PÁGINA: 3 de 4</t>
  </si>
  <si>
    <t>PÁGINA: 4 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</si>
</sst>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9292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6" tint="-0.499984740745262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9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3" fillId="2" borderId="0" xfId="0" applyFont="1" applyFill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0" xfId="0" applyFont="1" applyFill="1" applyProtection="1">
      <protection locked="0"/>
    </xf>
    <xf numFmtId="0" fontId="0" fillId="0" borderId="4" xfId="0" applyBorder="1"/>
    <xf numFmtId="0" fontId="0" fillId="0" borderId="2" xfId="0" applyBorder="1"/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right" vertical="center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justify" vertical="top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3" borderId="2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vertical="top" wrapText="1"/>
      <protection hidden="1"/>
    </xf>
    <xf numFmtId="0" fontId="6" fillId="0" borderId="14" xfId="0" applyFont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left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left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4" fillId="2" borderId="0" xfId="0" applyFont="1" applyFill="1" applyProtection="1">
      <protection hidden="1"/>
    </xf>
    <xf numFmtId="0" fontId="8" fillId="0" borderId="0" xfId="0" applyFont="1" applyAlignment="1" applyProtection="1">
      <alignment horizontal="justify" vertical="top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0" borderId="0" xfId="0" applyFont="1" applyProtection="1"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17" fillId="2" borderId="11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8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14" fillId="3" borderId="1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top" wrapText="1"/>
      <protection hidden="1"/>
    </xf>
    <xf numFmtId="0" fontId="17" fillId="2" borderId="14" xfId="0" applyFont="1" applyFill="1" applyBorder="1" applyAlignment="1" applyProtection="1">
      <alignment horizontal="center" vertical="top" wrapText="1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top" wrapText="1"/>
      <protection hidden="1"/>
    </xf>
    <xf numFmtId="0" fontId="17" fillId="2" borderId="14" xfId="0" applyFont="1" applyFill="1" applyBorder="1" applyAlignment="1" applyProtection="1">
      <alignment vertical="top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justify" vertical="top" wrapText="1"/>
      <protection hidden="1"/>
    </xf>
    <xf numFmtId="0" fontId="3" fillId="0" borderId="6" xfId="0" applyFont="1" applyBorder="1" applyAlignment="1" applyProtection="1">
      <alignment horizontal="justify" vertical="top" wrapText="1"/>
      <protection hidden="1"/>
    </xf>
    <xf numFmtId="0" fontId="3" fillId="0" borderId="7" xfId="0" applyFont="1" applyBorder="1" applyAlignment="1" applyProtection="1">
      <alignment horizontal="justify" vertical="top" wrapText="1"/>
      <protection hidden="1"/>
    </xf>
    <xf numFmtId="0" fontId="17" fillId="2" borderId="0" xfId="0" applyFont="1" applyFill="1" applyAlignment="1" applyProtection="1">
      <alignment horizontal="center" vertical="top" wrapText="1"/>
      <protection hidden="1"/>
    </xf>
    <xf numFmtId="0" fontId="17" fillId="2" borderId="13" xfId="0" applyFont="1" applyFill="1" applyBorder="1" applyAlignment="1" applyProtection="1">
      <alignment horizontal="left" vertical="top" wrapText="1"/>
      <protection hidden="1"/>
    </xf>
    <xf numFmtId="0" fontId="17" fillId="2" borderId="14" xfId="0" applyFont="1" applyFill="1" applyBorder="1" applyAlignment="1" applyProtection="1">
      <alignment horizontal="left" vertical="top" wrapText="1"/>
      <protection hidden="1"/>
    </xf>
    <xf numFmtId="0" fontId="17" fillId="2" borderId="14" xfId="0" applyFont="1" applyFill="1" applyBorder="1" applyAlignment="1" applyProtection="1">
      <alignment horizontal="center" vertical="top" wrapText="1"/>
      <protection hidden="1"/>
    </xf>
    <xf numFmtId="0" fontId="13" fillId="3" borderId="8" xfId="0" applyFont="1" applyFill="1" applyBorder="1" applyAlignment="1" applyProtection="1">
      <alignment horizontal="center"/>
      <protection hidden="1"/>
    </xf>
    <xf numFmtId="0" fontId="13" fillId="3" borderId="9" xfId="0" applyFont="1" applyFill="1" applyBorder="1" applyAlignment="1" applyProtection="1">
      <alignment horizontal="center"/>
      <protection hidden="1"/>
    </xf>
    <xf numFmtId="0" fontId="13" fillId="3" borderId="10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9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Alignment="1" applyProtection="1">
      <alignment horizontal="left" vertical="top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justify" vertical="center" wrapText="1"/>
      <protection hidden="1"/>
    </xf>
    <xf numFmtId="0" fontId="17" fillId="2" borderId="6" xfId="0" applyFont="1" applyFill="1" applyBorder="1" applyAlignment="1" applyProtection="1">
      <alignment horizontal="justify" vertical="center" wrapText="1"/>
      <protection hidden="1"/>
    </xf>
    <xf numFmtId="0" fontId="17" fillId="2" borderId="7" xfId="0" applyFont="1" applyFill="1" applyBorder="1" applyAlignment="1" applyProtection="1">
      <alignment horizontal="justify" vertical="center" wrapText="1"/>
      <protection hidden="1"/>
    </xf>
    <xf numFmtId="0" fontId="3" fillId="0" borderId="5" xfId="0" applyFont="1" applyBorder="1" applyAlignment="1" applyProtection="1">
      <alignment horizontal="justify" vertical="center" wrapText="1"/>
      <protection hidden="1"/>
    </xf>
    <xf numFmtId="0" fontId="3" fillId="0" borderId="6" xfId="0" applyFont="1" applyBorder="1" applyAlignment="1" applyProtection="1">
      <alignment horizontal="justify" vertical="center" wrapText="1"/>
      <protection hidden="1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right"/>
      <protection hidden="1"/>
    </xf>
    <xf numFmtId="0" fontId="1" fillId="0" borderId="7" xfId="0" applyFont="1" applyBorder="1" applyAlignment="1" applyProtection="1">
      <alignment horizontal="right"/>
      <protection hidden="1"/>
    </xf>
    <xf numFmtId="0" fontId="6" fillId="6" borderId="1" xfId="0" applyFont="1" applyFill="1" applyBorder="1" applyAlignment="1" applyProtection="1">
      <alignment horizontal="center" vertical="center" textRotation="90" wrapText="1"/>
      <protection hidden="1"/>
    </xf>
    <xf numFmtId="0" fontId="6" fillId="6" borderId="3" xfId="0" applyFont="1" applyFill="1" applyBorder="1" applyAlignment="1" applyProtection="1">
      <alignment horizontal="center" vertical="center" textRotation="90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justify" vertical="center" wrapText="1"/>
      <protection hidden="1"/>
    </xf>
    <xf numFmtId="0" fontId="3" fillId="2" borderId="6" xfId="0" applyFont="1" applyFill="1" applyBorder="1" applyAlignment="1" applyProtection="1">
      <alignment horizontal="justify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horizontal="justify" vertical="center" wrapText="1"/>
      <protection hidden="1"/>
    </xf>
    <xf numFmtId="0" fontId="17" fillId="0" borderId="7" xfId="0" applyFont="1" applyBorder="1" applyAlignment="1" applyProtection="1">
      <alignment horizontal="justify" vertical="center" wrapText="1"/>
      <protection hidden="1"/>
    </xf>
    <xf numFmtId="0" fontId="17" fillId="0" borderId="5" xfId="0" applyFont="1" applyBorder="1" applyAlignment="1" applyProtection="1">
      <alignment horizontal="justify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12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 vertical="center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3" fillId="3" borderId="15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left" vertical="center" wrapText="1"/>
      <protection hidden="1"/>
    </xf>
    <xf numFmtId="0" fontId="6" fillId="6" borderId="7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justify" vertical="top" wrapText="1"/>
      <protection hidden="1"/>
    </xf>
    <xf numFmtId="0" fontId="9" fillId="0" borderId="9" xfId="0" applyFont="1" applyBorder="1" applyAlignment="1" applyProtection="1">
      <alignment horizontal="justify" vertical="top" wrapText="1"/>
      <protection hidden="1"/>
    </xf>
    <xf numFmtId="0" fontId="9" fillId="0" borderId="10" xfId="0" applyFont="1" applyBorder="1" applyAlignment="1" applyProtection="1">
      <alignment horizontal="justify" vertical="top" wrapText="1"/>
      <protection hidden="1"/>
    </xf>
    <xf numFmtId="0" fontId="24" fillId="0" borderId="8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6" fillId="6" borderId="6" xfId="0" applyFont="1" applyFill="1" applyBorder="1" applyAlignment="1" applyProtection="1">
      <alignment horizontal="left" vertical="center" wrapText="1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7" xfId="0" applyFont="1" applyFill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3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12" xfId="0" applyFont="1" applyBorder="1" applyAlignment="1" applyProtection="1">
      <alignment horizontal="center" vertical="center"/>
      <protection hidden="1"/>
    </xf>
    <xf numFmtId="0" fontId="23" fillId="0" borderId="15" xfId="0" applyFont="1" applyBorder="1" applyAlignment="1" applyProtection="1">
      <alignment horizontal="center" vertical="center"/>
      <protection hidden="1"/>
    </xf>
    <xf numFmtId="0" fontId="17" fillId="2" borderId="5" xfId="0" applyFont="1" applyFill="1" applyBorder="1" applyAlignment="1" applyProtection="1">
      <alignment horizontal="justify" vertical="center"/>
      <protection hidden="1"/>
    </xf>
    <xf numFmtId="0" fontId="17" fillId="2" borderId="6" xfId="0" applyFont="1" applyFill="1" applyBorder="1" applyAlignment="1" applyProtection="1">
      <alignment horizontal="justify" vertical="center"/>
      <protection hidden="1"/>
    </xf>
    <xf numFmtId="0" fontId="17" fillId="2" borderId="7" xfId="0" applyFont="1" applyFill="1" applyBorder="1" applyAlignment="1" applyProtection="1">
      <alignment horizontal="justify" vertical="center"/>
      <protection hidden="1"/>
    </xf>
    <xf numFmtId="0" fontId="3" fillId="0" borderId="5" xfId="0" applyFont="1" applyBorder="1" applyAlignment="1" applyProtection="1">
      <alignment horizontal="justify" vertical="center"/>
      <protection hidden="1"/>
    </xf>
    <xf numFmtId="0" fontId="3" fillId="0" borderId="6" xfId="0" applyFont="1" applyBorder="1" applyAlignment="1" applyProtection="1">
      <alignment horizontal="justify" vertical="center"/>
      <protection hidden="1"/>
    </xf>
    <xf numFmtId="0" fontId="3" fillId="0" borderId="7" xfId="0" applyFont="1" applyBorder="1" applyAlignment="1" applyProtection="1">
      <alignment horizontal="justify" vertical="center"/>
      <protection hidden="1"/>
    </xf>
    <xf numFmtId="0" fontId="6" fillId="6" borderId="4" xfId="0" applyFont="1" applyFill="1" applyBorder="1" applyAlignment="1" applyProtection="1">
      <alignment horizontal="center" vertical="center" textRotation="90" wrapText="1"/>
      <protection hidden="1"/>
    </xf>
    <xf numFmtId="0" fontId="3" fillId="2" borderId="5" xfId="0" applyFont="1" applyFill="1" applyBorder="1" applyAlignment="1" applyProtection="1">
      <alignment horizontal="justify" vertical="center"/>
      <protection hidden="1"/>
    </xf>
    <xf numFmtId="0" fontId="3" fillId="2" borderId="6" xfId="0" applyFont="1" applyFill="1" applyBorder="1" applyAlignment="1" applyProtection="1">
      <alignment horizontal="justify" vertical="center"/>
      <protection hidden="1"/>
    </xf>
    <xf numFmtId="0" fontId="17" fillId="0" borderId="6" xfId="0" applyFont="1" applyBorder="1" applyAlignment="1" applyProtection="1">
      <alignment horizontal="justify" vertical="center"/>
      <protection hidden="1"/>
    </xf>
    <xf numFmtId="0" fontId="17" fillId="0" borderId="7" xfId="0" applyFont="1" applyBorder="1" applyAlignment="1" applyProtection="1">
      <alignment horizontal="justify" vertical="center"/>
      <protection hidden="1"/>
    </xf>
    <xf numFmtId="0" fontId="17" fillId="0" borderId="5" xfId="0" applyFont="1" applyBorder="1" applyAlignment="1" applyProtection="1">
      <alignment horizontal="justify" vertical="center"/>
      <protection hidden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justify" vertical="center" wrapText="1"/>
    </xf>
    <xf numFmtId="0" fontId="17" fillId="2" borderId="6" xfId="0" applyFont="1" applyFill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2">
    <dxf>
      <fill>
        <patternFill>
          <bgColor rgb="FFF8696B"/>
        </patternFill>
      </fill>
    </dxf>
    <dxf>
      <fill>
        <patternFill>
          <bgColor theme="5" tint="0.39994506668294322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theme="5" tint="0.39994506668294322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theme="5" tint="0.39994506668294322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colors>
    <mruColors>
      <color rgb="FF79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201083</xdr:colOff>
      <xdr:row>2</xdr:row>
      <xdr:rowOff>40480</xdr:rowOff>
    </xdr:from>
    <xdr:to>
      <xdr:col>9</xdr:col>
      <xdr:colOff>202407</xdr:colOff>
      <xdr:row>14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73EB0FE-23CE-47A9-B842-22D804D8DDB5}"/>
            </a:ext>
          </a:extLst>
        </xdr:cNvPr>
        <xdr:cNvSpPr txBox="1"/>
      </xdr:nvSpPr>
      <xdr:spPr>
        <a:xfrm>
          <a:off x="201083" y="431005"/>
          <a:ext cx="6878374" cy="2436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Señor supervisor, realice la evaluación al proveedor de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Bienes,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Servicios u Obras </a:t>
          </a:r>
          <a:r>
            <a:rPr lang="es-CO" sz="1100"/>
            <a:t>según el desempeño frente a los criterios establecidos, así mismo recuerde ser objetivo en el momento de evaluar, toda vez que este documento es una herramienta de vigilancia y control respecto al seguimiento contractual. </a:t>
          </a:r>
        </a:p>
        <a:p>
          <a:endParaRPr lang="es-CO" sz="1100"/>
        </a:p>
        <a:p>
          <a:r>
            <a:rPr lang="es-CO" sz="1100"/>
            <a:t>Tenga en cuenta que las fallas y/o incumplimientos de un contratista imputables a la Universidad, o derivadas de situaciones de fuerza mayor o caso fortuito, NO deben ser consideradas en la evaluación de desempeño del proveedor. Sin embargo, se debe dar aplicación a las cláusulas excepcionales pertinentes siempre y cuando se encuentren pactadas de acuerdo con la </a:t>
          </a:r>
          <a:r>
            <a:rPr lang="es-CO" sz="1100" i="1"/>
            <a:t>Resolución No. 206 de 2012, ARTÍCULO 29- CLÁUSULAS EXCEPCIONALES</a:t>
          </a:r>
          <a:r>
            <a:rPr lang="es-CO" sz="1100"/>
            <a:t>. </a:t>
          </a:r>
        </a:p>
        <a:p>
          <a:endParaRPr lang="es-CO" sz="1100"/>
        </a:p>
        <a:p>
          <a:r>
            <a:rPr lang="es-CO" sz="1100"/>
            <a:t>Una vez realizada la evaluación del proveedor</a:t>
          </a:r>
          <a:r>
            <a:rPr lang="es-CO" sz="1100" baseline="0"/>
            <a:t> guarde en formato </a:t>
          </a:r>
          <a:r>
            <a:rPr lang="es-CO" sz="1100" u="sng" baseline="0">
              <a:solidFill>
                <a:srgbClr val="79C000"/>
              </a:solidFill>
            </a:rPr>
            <a:t>PDF</a:t>
          </a:r>
          <a:r>
            <a:rPr lang="es-CO" sz="1100" baseline="0"/>
            <a:t> y cargue el respectivo documento en </a:t>
          </a:r>
          <a:r>
            <a:rPr lang="es-CO" sz="1100" u="sng" baseline="0">
              <a:solidFill>
                <a:srgbClr val="79C000"/>
              </a:solidFill>
            </a:rPr>
            <a:t>INTEGRADOC-Módulo de Supervisión</a:t>
          </a:r>
          <a:r>
            <a:rPr lang="es-CO" sz="1100" baseline="0"/>
            <a:t>. </a:t>
          </a:r>
          <a:endParaRPr lang="es-CO" sz="1100"/>
        </a:p>
        <a:p>
          <a:endParaRPr lang="es-CO" sz="1100"/>
        </a:p>
        <a:p>
          <a:r>
            <a:rPr lang="es-CO" sz="1100"/>
            <a:t>Por favor seleccione el tipo de contrato que supervisa (</a:t>
          </a:r>
          <a:r>
            <a:rPr lang="es-CO" sz="1100" b="1"/>
            <a:t>Bienes,</a:t>
          </a:r>
          <a:r>
            <a:rPr lang="es-CO" sz="1100" b="1" baseline="0"/>
            <a:t> Servicios u Obras</a:t>
          </a:r>
          <a:r>
            <a:rPr lang="es-CO" sz="1100"/>
            <a:t>) a través de las siguientes pestañas:</a:t>
          </a: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57441</xdr:colOff>
      <xdr:row>1</xdr:row>
      <xdr:rowOff>8283</xdr:rowOff>
    </xdr:from>
    <xdr:to>
      <xdr:col>1</xdr:col>
      <xdr:colOff>521268</xdr:colOff>
      <xdr:row>4</xdr:row>
      <xdr:rowOff>183623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6B78E6-8FAF-4A6A-B52B-39BEB6D6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41" y="198783"/>
          <a:ext cx="463827" cy="746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57441</xdr:colOff>
      <xdr:row>1</xdr:row>
      <xdr:rowOff>8283</xdr:rowOff>
    </xdr:from>
    <xdr:to>
      <xdr:col>1</xdr:col>
      <xdr:colOff>521268</xdr:colOff>
      <xdr:row>4</xdr:row>
      <xdr:rowOff>183623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167E8-49A1-490F-A488-BD3B9612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41" y="198783"/>
          <a:ext cx="463827" cy="746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105068</xdr:colOff>
      <xdr:row>1</xdr:row>
      <xdr:rowOff>24158</xdr:rowOff>
    </xdr:from>
    <xdr:to>
      <xdr:col>1</xdr:col>
      <xdr:colOff>553448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E87404-335E-490E-A6ED-24FF0AF5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43" y="24158"/>
          <a:ext cx="448380" cy="721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4.9989318521683403E-2"/>
  </sheetPr>
  <dimension ref="B2"/>
  <sheetViews>
    <sheetView showGridLines="0" showRowColHeaders="0" view="pageBreakPreview" zoomScale="150" zoomScaleNormal="150" zoomScaleSheetLayoutView="150" workbookViewId="0">
      <selection activeCell="E19" sqref="E19"/>
    </sheetView>
  </sheetViews>
  <sheetFormatPr baseColWidth="10" defaultColWidth="11.42578125" defaultRowHeight="15" x14ac:dyDescent="0.25"/>
  <cols>
    <col min="1" max="1" width="8.28515625" style="78" customWidth="1"/>
    <col min="2" max="2" width="14.85546875" style="78" customWidth="1"/>
    <col min="3" max="16384" width="11.42578125" style="78"/>
  </cols>
  <sheetData>
    <row r="2" spans="2:2" ht="15.75" x14ac:dyDescent="0.25">
      <c r="B2" s="77" t="s">
        <v>0</v>
      </c>
    </row>
  </sheetData>
  <sheetProtection password="E6F5" sheet="1" formatCells="0" formatColumns="0" formatRows="0" insertColumns="0" insertRows="0" insertHyperlinks="0" deleteColumns="0" deleteRows="0" sort="0" autoFilter="0" pivotTables="0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P80"/>
  <sheetViews>
    <sheetView showGridLines="0" showRuler="0" view="pageBreakPreview" zoomScaleNormal="100" zoomScaleSheetLayoutView="100" zoomScalePageLayoutView="120" workbookViewId="0">
      <selection activeCell="H5" sqref="H5:I5"/>
    </sheetView>
  </sheetViews>
  <sheetFormatPr baseColWidth="10" defaultColWidth="6.85546875" defaultRowHeight="15" x14ac:dyDescent="0.25"/>
  <cols>
    <col min="1" max="1" width="5.7109375" style="35" customWidth="1"/>
    <col min="2" max="2" width="10" style="35" customWidth="1"/>
    <col min="3" max="3" width="18.7109375" style="35" customWidth="1"/>
    <col min="4" max="4" width="18.28515625" style="35" customWidth="1"/>
    <col min="5" max="5" width="22.140625" style="35" customWidth="1"/>
    <col min="6" max="6" width="40.7109375" style="35" customWidth="1"/>
    <col min="7" max="7" width="10.28515625" style="35" customWidth="1"/>
    <col min="8" max="8" width="9.140625" style="35" customWidth="1"/>
    <col min="9" max="9" width="12.5703125" style="35" customWidth="1"/>
    <col min="10" max="10" width="3.7109375" style="35" customWidth="1"/>
    <col min="11" max="11" width="9" style="35" customWidth="1"/>
    <col min="12" max="12" width="10.140625" style="35" customWidth="1"/>
    <col min="13" max="13" width="11.85546875" style="35" bestFit="1" customWidth="1"/>
    <col min="14" max="16384" width="6.85546875" style="35"/>
  </cols>
  <sheetData>
    <row r="1" spans="2:10" ht="15.75" customHeight="1" x14ac:dyDescent="0.25"/>
    <row r="2" spans="2:10" x14ac:dyDescent="0.25">
      <c r="B2" s="185"/>
      <c r="C2" s="188" t="s">
        <v>1</v>
      </c>
      <c r="D2" s="188"/>
      <c r="E2" s="188"/>
      <c r="F2" s="188"/>
      <c r="G2" s="188"/>
      <c r="H2" s="188" t="s">
        <v>146</v>
      </c>
      <c r="I2" s="188"/>
      <c r="J2" s="36"/>
    </row>
    <row r="3" spans="2:10" x14ac:dyDescent="0.25">
      <c r="B3" s="186"/>
      <c r="C3" s="188" t="s">
        <v>2</v>
      </c>
      <c r="D3" s="188"/>
      <c r="E3" s="188"/>
      <c r="F3" s="188"/>
      <c r="G3" s="188"/>
      <c r="H3" s="188" t="s">
        <v>138</v>
      </c>
      <c r="I3" s="188"/>
      <c r="J3" s="36"/>
    </row>
    <row r="4" spans="2:10" x14ac:dyDescent="0.25">
      <c r="B4" s="186"/>
      <c r="C4" s="188" t="s">
        <v>132</v>
      </c>
      <c r="D4" s="188"/>
      <c r="E4" s="188"/>
      <c r="F4" s="188"/>
      <c r="G4" s="188"/>
      <c r="H4" s="188" t="s">
        <v>145</v>
      </c>
      <c r="I4" s="188"/>
      <c r="J4" s="36"/>
    </row>
    <row r="5" spans="2:10" x14ac:dyDescent="0.25">
      <c r="B5" s="187"/>
      <c r="C5" s="188"/>
      <c r="D5" s="188"/>
      <c r="E5" s="188"/>
      <c r="F5" s="188"/>
      <c r="G5" s="188"/>
      <c r="H5" s="259" t="s">
        <v>147</v>
      </c>
      <c r="I5" s="259"/>
      <c r="J5" s="36"/>
    </row>
    <row r="7" spans="2:10" x14ac:dyDescent="0.25">
      <c r="B7" s="1" t="s">
        <v>4</v>
      </c>
      <c r="D7" s="37"/>
      <c r="F7" s="38"/>
    </row>
    <row r="8" spans="2:10" x14ac:dyDescent="0.25">
      <c r="B8" s="173" t="s">
        <v>3</v>
      </c>
      <c r="C8" s="174"/>
      <c r="D8" s="174"/>
      <c r="E8" s="174"/>
      <c r="F8" s="174"/>
      <c r="G8" s="174"/>
      <c r="H8" s="174"/>
      <c r="I8" s="175"/>
      <c r="J8" s="39"/>
    </row>
    <row r="9" spans="2:10" x14ac:dyDescent="0.25">
      <c r="B9" s="173" t="s">
        <v>5</v>
      </c>
      <c r="C9" s="174"/>
      <c r="D9" s="174"/>
      <c r="E9" s="174"/>
      <c r="F9" s="174"/>
      <c r="G9" s="174"/>
      <c r="H9" s="174"/>
      <c r="I9" s="175"/>
      <c r="J9" s="39"/>
    </row>
    <row r="10" spans="2:10" ht="21.75" customHeight="1" x14ac:dyDescent="0.25">
      <c r="B10" s="168" t="s">
        <v>6</v>
      </c>
      <c r="C10" s="169"/>
      <c r="D10" s="170" t="s">
        <v>7</v>
      </c>
      <c r="E10" s="171"/>
      <c r="F10" s="171"/>
      <c r="G10" s="171"/>
      <c r="H10" s="171"/>
      <c r="I10" s="172"/>
      <c r="J10" s="40"/>
    </row>
    <row r="11" spans="2:10" ht="15" customHeight="1" x14ac:dyDescent="0.25">
      <c r="B11" s="168" t="s">
        <v>8</v>
      </c>
      <c r="C11" s="169"/>
      <c r="D11" s="170" t="s">
        <v>9</v>
      </c>
      <c r="E11" s="171"/>
      <c r="F11" s="171"/>
      <c r="G11" s="171"/>
      <c r="H11" s="171"/>
      <c r="I11" s="172"/>
      <c r="J11" s="40"/>
    </row>
    <row r="12" spans="2:10" ht="24" customHeight="1" x14ac:dyDescent="0.25">
      <c r="B12" s="168" t="s">
        <v>10</v>
      </c>
      <c r="C12" s="169"/>
      <c r="D12" s="170" t="s">
        <v>11</v>
      </c>
      <c r="E12" s="171"/>
      <c r="F12" s="171"/>
      <c r="G12" s="171"/>
      <c r="H12" s="171"/>
      <c r="I12" s="172"/>
      <c r="J12" s="40"/>
    </row>
    <row r="13" spans="2:10" ht="24.75" customHeight="1" x14ac:dyDescent="0.25">
      <c r="B13" s="168" t="s">
        <v>12</v>
      </c>
      <c r="C13" s="169"/>
      <c r="D13" s="170" t="s">
        <v>13</v>
      </c>
      <c r="E13" s="171"/>
      <c r="F13" s="171"/>
      <c r="G13" s="171"/>
      <c r="H13" s="171"/>
      <c r="I13" s="172"/>
      <c r="J13" s="40"/>
    </row>
    <row r="14" spans="2:10" x14ac:dyDescent="0.25">
      <c r="B14" s="173" t="s">
        <v>14</v>
      </c>
      <c r="C14" s="174"/>
      <c r="D14" s="174"/>
      <c r="E14" s="174"/>
      <c r="F14" s="174"/>
      <c r="G14" s="174"/>
      <c r="H14" s="174"/>
      <c r="I14" s="175"/>
      <c r="J14" s="39"/>
    </row>
    <row r="15" spans="2:10" ht="39.950000000000003" customHeight="1" x14ac:dyDescent="0.25">
      <c r="B15" s="168" t="s">
        <v>15</v>
      </c>
      <c r="C15" s="169"/>
      <c r="D15" s="170" t="s">
        <v>16</v>
      </c>
      <c r="E15" s="171"/>
      <c r="F15" s="171"/>
      <c r="G15" s="171"/>
      <c r="H15" s="171"/>
      <c r="I15" s="172"/>
      <c r="J15" s="40"/>
    </row>
    <row r="16" spans="2:10" ht="23.25" customHeight="1" x14ac:dyDescent="0.25">
      <c r="B16" s="168" t="s">
        <v>17</v>
      </c>
      <c r="C16" s="182"/>
      <c r="D16" s="170" t="s">
        <v>18</v>
      </c>
      <c r="E16" s="171"/>
      <c r="F16" s="171"/>
      <c r="G16" s="171"/>
      <c r="H16" s="171"/>
      <c r="I16" s="172"/>
      <c r="J16" s="40"/>
    </row>
    <row r="17" spans="2:10" ht="26.25" customHeight="1" x14ac:dyDescent="0.25">
      <c r="B17" s="168" t="s">
        <v>19</v>
      </c>
      <c r="C17" s="182"/>
      <c r="D17" s="170" t="s">
        <v>16</v>
      </c>
      <c r="E17" s="171"/>
      <c r="F17" s="171"/>
      <c r="G17" s="171"/>
      <c r="H17" s="171"/>
      <c r="I17" s="172"/>
      <c r="J17" s="40"/>
    </row>
    <row r="18" spans="2:10" ht="21" customHeight="1" x14ac:dyDescent="0.25">
      <c r="B18" s="168" t="s">
        <v>20</v>
      </c>
      <c r="C18" s="182"/>
      <c r="D18" s="170" t="s">
        <v>21</v>
      </c>
      <c r="E18" s="171"/>
      <c r="F18" s="171"/>
      <c r="G18" s="171"/>
      <c r="H18" s="171"/>
      <c r="I18" s="172"/>
      <c r="J18" s="40"/>
    </row>
    <row r="19" spans="2:10" ht="27.75" customHeight="1" x14ac:dyDescent="0.25">
      <c r="B19" s="168" t="s">
        <v>22</v>
      </c>
      <c r="C19" s="169"/>
      <c r="D19" s="170" t="s">
        <v>23</v>
      </c>
      <c r="E19" s="171"/>
      <c r="F19" s="171"/>
      <c r="G19" s="171"/>
      <c r="H19" s="171"/>
      <c r="I19" s="172"/>
      <c r="J19" s="40"/>
    </row>
    <row r="20" spans="2:10" ht="24" customHeight="1" x14ac:dyDescent="0.25">
      <c r="B20" s="168" t="s">
        <v>24</v>
      </c>
      <c r="C20" s="169"/>
      <c r="D20" s="170" t="s">
        <v>25</v>
      </c>
      <c r="E20" s="171"/>
      <c r="F20" s="171"/>
      <c r="G20" s="171"/>
      <c r="H20" s="171"/>
      <c r="I20" s="172"/>
      <c r="J20" s="40"/>
    </row>
    <row r="21" spans="2:10" ht="27.75" customHeight="1" x14ac:dyDescent="0.25">
      <c r="B21" s="168" t="s">
        <v>26</v>
      </c>
      <c r="C21" s="169"/>
      <c r="D21" s="170" t="s">
        <v>27</v>
      </c>
      <c r="E21" s="171"/>
      <c r="F21" s="171"/>
      <c r="G21" s="171"/>
      <c r="H21" s="171"/>
      <c r="I21" s="172"/>
      <c r="J21" s="40"/>
    </row>
    <row r="22" spans="2:10" ht="26.25" customHeight="1" x14ac:dyDescent="0.25">
      <c r="B22" s="168" t="s">
        <v>28</v>
      </c>
      <c r="C22" s="169"/>
      <c r="D22" s="170" t="s">
        <v>29</v>
      </c>
      <c r="E22" s="171"/>
      <c r="F22" s="171"/>
      <c r="G22" s="171"/>
      <c r="H22" s="171"/>
      <c r="I22" s="172"/>
      <c r="J22" s="40"/>
    </row>
    <row r="23" spans="2:10" ht="28.5" customHeight="1" x14ac:dyDescent="0.25">
      <c r="B23" s="168" t="s">
        <v>30</v>
      </c>
      <c r="C23" s="169"/>
      <c r="D23" s="170" t="s">
        <v>16</v>
      </c>
      <c r="E23" s="171"/>
      <c r="F23" s="171"/>
      <c r="G23" s="171"/>
      <c r="H23" s="171"/>
      <c r="I23" s="172"/>
      <c r="J23" s="40"/>
    </row>
    <row r="24" spans="2:10" ht="24" customHeight="1" x14ac:dyDescent="0.25">
      <c r="B24" s="183" t="s">
        <v>31</v>
      </c>
      <c r="C24" s="184"/>
      <c r="D24" s="170" t="s">
        <v>32</v>
      </c>
      <c r="E24" s="171"/>
      <c r="F24" s="171"/>
      <c r="G24" s="171"/>
      <c r="H24" s="171"/>
      <c r="I24" s="172"/>
      <c r="J24" s="40"/>
    </row>
    <row r="25" spans="2:10" ht="30.75" customHeight="1" x14ac:dyDescent="0.25">
      <c r="B25" s="168" t="s">
        <v>33</v>
      </c>
      <c r="C25" s="169"/>
      <c r="D25" s="170" t="s">
        <v>34</v>
      </c>
      <c r="E25" s="171"/>
      <c r="F25" s="171"/>
      <c r="G25" s="171"/>
      <c r="H25" s="171"/>
      <c r="I25" s="172"/>
      <c r="J25" s="40"/>
    </row>
    <row r="26" spans="2:10" ht="24.75" customHeight="1" x14ac:dyDescent="0.25">
      <c r="B26" s="183" t="s">
        <v>35</v>
      </c>
      <c r="C26" s="184"/>
      <c r="D26" s="170" t="s">
        <v>36</v>
      </c>
      <c r="E26" s="171"/>
      <c r="F26" s="171"/>
      <c r="G26" s="171"/>
      <c r="H26" s="171"/>
      <c r="I26" s="172"/>
      <c r="J26" s="40"/>
    </row>
    <row r="27" spans="2:10" ht="28.5" customHeight="1" x14ac:dyDescent="0.25">
      <c r="B27" s="168" t="s">
        <v>37</v>
      </c>
      <c r="C27" s="169"/>
      <c r="D27" s="170" t="s">
        <v>38</v>
      </c>
      <c r="E27" s="171"/>
      <c r="F27" s="171"/>
      <c r="G27" s="171"/>
      <c r="H27" s="171"/>
      <c r="I27" s="172"/>
      <c r="J27" s="40"/>
    </row>
    <row r="28" spans="2:10" ht="15" customHeight="1" x14ac:dyDescent="0.25">
      <c r="B28" s="168" t="s">
        <v>39</v>
      </c>
      <c r="C28" s="169"/>
      <c r="D28" s="170" t="s">
        <v>16</v>
      </c>
      <c r="E28" s="171"/>
      <c r="F28" s="171"/>
      <c r="G28" s="171"/>
      <c r="H28" s="171"/>
      <c r="I28" s="172"/>
      <c r="J28" s="40"/>
    </row>
    <row r="29" spans="2:10" x14ac:dyDescent="0.25">
      <c r="B29" s="173" t="s">
        <v>40</v>
      </c>
      <c r="C29" s="174"/>
      <c r="D29" s="174"/>
      <c r="E29" s="174"/>
      <c r="F29" s="174"/>
      <c r="G29" s="174"/>
      <c r="H29" s="174"/>
      <c r="I29" s="175"/>
      <c r="J29" s="39"/>
    </row>
    <row r="30" spans="2:10" ht="71.25" customHeight="1" x14ac:dyDescent="0.25">
      <c r="B30" s="176" t="s">
        <v>41</v>
      </c>
      <c r="C30" s="177"/>
      <c r="D30" s="177"/>
      <c r="E30" s="177"/>
      <c r="F30" s="177"/>
      <c r="G30" s="177"/>
      <c r="H30" s="177"/>
      <c r="I30" s="178"/>
      <c r="J30" s="41"/>
    </row>
    <row r="31" spans="2:10" ht="27" customHeight="1" x14ac:dyDescent="0.25">
      <c r="B31" s="179" t="s">
        <v>42</v>
      </c>
      <c r="C31" s="180"/>
      <c r="D31" s="180"/>
      <c r="E31" s="180"/>
      <c r="F31" s="180"/>
      <c r="G31" s="180"/>
      <c r="H31" s="180"/>
      <c r="I31" s="181"/>
      <c r="J31" s="42"/>
    </row>
    <row r="32" spans="2:10" x14ac:dyDescent="0.25">
      <c r="B32" s="159" t="s">
        <v>43</v>
      </c>
      <c r="C32" s="160"/>
      <c r="D32" s="160"/>
      <c r="E32" s="160"/>
      <c r="F32" s="161"/>
      <c r="G32" s="165" t="s">
        <v>44</v>
      </c>
      <c r="H32" s="166"/>
      <c r="I32" s="167"/>
      <c r="J32" s="43"/>
    </row>
    <row r="33" spans="2:16" x14ac:dyDescent="0.25">
      <c r="B33" s="162"/>
      <c r="C33" s="163"/>
      <c r="D33" s="163"/>
      <c r="E33" s="163"/>
      <c r="F33" s="164"/>
      <c r="G33" s="79" t="s">
        <v>45</v>
      </c>
      <c r="H33" s="44" t="s">
        <v>46</v>
      </c>
      <c r="I33" s="44" t="s">
        <v>47</v>
      </c>
      <c r="J33" s="43"/>
    </row>
    <row r="34" spans="2:16" ht="25.5" customHeight="1" x14ac:dyDescent="0.25">
      <c r="B34" s="145" t="s">
        <v>48</v>
      </c>
      <c r="C34" s="147" t="s">
        <v>49</v>
      </c>
      <c r="D34" s="150" t="s">
        <v>50</v>
      </c>
      <c r="E34" s="151"/>
      <c r="F34" s="151"/>
      <c r="G34" s="64"/>
      <c r="H34" s="152">
        <v>30</v>
      </c>
      <c r="I34" s="133">
        <f>+'Cálculo-Bienes'!I13</f>
        <v>0</v>
      </c>
      <c r="J34" s="47"/>
      <c r="L34" s="66"/>
      <c r="M34" s="66"/>
      <c r="N34" s="66"/>
      <c r="O34" s="66"/>
      <c r="P34" s="66"/>
    </row>
    <row r="35" spans="2:16" ht="27" customHeight="1" x14ac:dyDescent="0.25">
      <c r="B35" s="146"/>
      <c r="C35" s="148"/>
      <c r="D35" s="136" t="s">
        <v>51</v>
      </c>
      <c r="E35" s="137"/>
      <c r="F35" s="137"/>
      <c r="G35" s="64"/>
      <c r="H35" s="153"/>
      <c r="I35" s="134"/>
      <c r="J35" s="47"/>
      <c r="L35" s="67"/>
      <c r="M35" s="67"/>
      <c r="N35" s="67"/>
      <c r="O35" s="67"/>
      <c r="P35" s="67"/>
    </row>
    <row r="36" spans="2:16" ht="24.75" customHeight="1" x14ac:dyDescent="0.25">
      <c r="B36" s="146"/>
      <c r="C36" s="148"/>
      <c r="D36" s="136" t="s">
        <v>52</v>
      </c>
      <c r="E36" s="137"/>
      <c r="F36" s="137"/>
      <c r="G36" s="64"/>
      <c r="H36" s="153"/>
      <c r="I36" s="134"/>
      <c r="J36" s="47"/>
      <c r="L36" s="67"/>
      <c r="M36" s="67"/>
      <c r="N36" s="67"/>
      <c r="O36" s="67"/>
      <c r="P36" s="67"/>
    </row>
    <row r="37" spans="2:16" ht="26.25" customHeight="1" x14ac:dyDescent="0.25">
      <c r="B37" s="146"/>
      <c r="C37" s="149"/>
      <c r="D37" s="136" t="s">
        <v>142</v>
      </c>
      <c r="E37" s="137"/>
      <c r="F37" s="138"/>
      <c r="G37" s="64"/>
      <c r="H37" s="154"/>
      <c r="I37" s="135"/>
      <c r="J37" s="47"/>
      <c r="L37" s="67"/>
      <c r="M37" s="67"/>
      <c r="N37" s="67"/>
      <c r="O37" s="67"/>
      <c r="P37" s="67"/>
    </row>
    <row r="38" spans="2:16" ht="46.5" customHeight="1" x14ac:dyDescent="0.25">
      <c r="B38" s="146"/>
      <c r="C38" s="48" t="s">
        <v>54</v>
      </c>
      <c r="D38" s="139" t="s">
        <v>55</v>
      </c>
      <c r="E38" s="140"/>
      <c r="F38" s="141"/>
      <c r="G38" s="64"/>
      <c r="H38" s="45">
        <v>20</v>
      </c>
      <c r="I38" s="46">
        <f>+'Cálculo-Bienes'!I15</f>
        <v>0</v>
      </c>
      <c r="J38" s="47"/>
      <c r="L38" s="67"/>
      <c r="M38" s="67"/>
      <c r="N38" s="67"/>
      <c r="O38" s="67"/>
      <c r="P38" s="67"/>
    </row>
    <row r="39" spans="2:16" ht="29.25" customHeight="1" x14ac:dyDescent="0.25">
      <c r="B39" s="146"/>
      <c r="C39" s="155" t="s">
        <v>56</v>
      </c>
      <c r="D39" s="158" t="s">
        <v>57</v>
      </c>
      <c r="E39" s="156"/>
      <c r="F39" s="157"/>
      <c r="G39" s="64"/>
      <c r="H39" s="152">
        <v>20</v>
      </c>
      <c r="I39" s="133">
        <f>+'Cálculo-Bienes'!I19</f>
        <v>0</v>
      </c>
      <c r="J39" s="47"/>
    </row>
    <row r="40" spans="2:16" ht="32.25" customHeight="1" x14ac:dyDescent="0.25">
      <c r="B40" s="146"/>
      <c r="C40" s="155"/>
      <c r="D40" s="158" t="s">
        <v>140</v>
      </c>
      <c r="E40" s="156"/>
      <c r="F40" s="157"/>
      <c r="G40" s="64"/>
      <c r="H40" s="153"/>
      <c r="I40" s="134"/>
      <c r="J40" s="47"/>
    </row>
    <row r="41" spans="2:16" ht="26.25" customHeight="1" x14ac:dyDescent="0.25">
      <c r="B41" s="146"/>
      <c r="C41" s="155"/>
      <c r="D41" s="158" t="s">
        <v>141</v>
      </c>
      <c r="E41" s="156"/>
      <c r="F41" s="157"/>
      <c r="G41" s="64"/>
      <c r="H41" s="154"/>
      <c r="I41" s="135"/>
      <c r="J41" s="47"/>
    </row>
    <row r="42" spans="2:16" ht="92.25" customHeight="1" x14ac:dyDescent="0.25">
      <c r="B42" s="146"/>
      <c r="C42" s="69" t="s">
        <v>60</v>
      </c>
      <c r="D42" s="139" t="s">
        <v>61</v>
      </c>
      <c r="E42" s="140"/>
      <c r="F42" s="141"/>
      <c r="G42" s="64"/>
      <c r="H42" s="152">
        <v>30</v>
      </c>
      <c r="I42" s="133">
        <f>+'Cálculo-Bienes'!I23</f>
        <v>0</v>
      </c>
      <c r="J42" s="47"/>
    </row>
    <row r="43" spans="2:16" ht="63" customHeight="1" x14ac:dyDescent="0.25">
      <c r="B43" s="146"/>
      <c r="C43" s="69" t="s">
        <v>62</v>
      </c>
      <c r="D43" s="139" t="s">
        <v>63</v>
      </c>
      <c r="E43" s="140"/>
      <c r="F43" s="141"/>
      <c r="G43" s="64"/>
      <c r="H43" s="153"/>
      <c r="I43" s="134"/>
      <c r="J43" s="47"/>
    </row>
    <row r="44" spans="2:16" ht="92.25" customHeight="1" x14ac:dyDescent="0.25">
      <c r="B44" s="146"/>
      <c r="C44" s="70" t="s">
        <v>64</v>
      </c>
      <c r="D44" s="156" t="s">
        <v>65</v>
      </c>
      <c r="E44" s="156"/>
      <c r="F44" s="157"/>
      <c r="G44" s="65"/>
      <c r="H44" s="154"/>
      <c r="I44" s="135"/>
      <c r="J44" s="47"/>
    </row>
    <row r="45" spans="2:16" x14ac:dyDescent="0.25">
      <c r="B45" s="142" t="s">
        <v>66</v>
      </c>
      <c r="C45" s="143"/>
      <c r="D45" s="143"/>
      <c r="E45" s="143"/>
      <c r="F45" s="143"/>
      <c r="G45" s="144"/>
      <c r="H45" s="49">
        <f>SUM(H34:H44)</f>
        <v>100</v>
      </c>
      <c r="I45" s="49">
        <f>SUM(I34:I44)</f>
        <v>0</v>
      </c>
      <c r="J45" s="50"/>
    </row>
    <row r="46" spans="2:16" x14ac:dyDescent="0.25">
      <c r="B46" s="113" t="s">
        <v>67</v>
      </c>
      <c r="C46" s="114"/>
      <c r="D46" s="114"/>
      <c r="E46" s="114"/>
      <c r="F46" s="114"/>
      <c r="G46" s="114"/>
      <c r="H46" s="114"/>
      <c r="I46" s="115"/>
      <c r="J46" s="51"/>
    </row>
    <row r="47" spans="2:16" ht="15" customHeight="1" x14ac:dyDescent="0.25">
      <c r="B47" s="116" t="s">
        <v>68</v>
      </c>
      <c r="C47" s="117"/>
      <c r="D47" s="118" t="s">
        <v>69</v>
      </c>
      <c r="E47" s="118"/>
      <c r="F47" s="119" t="s">
        <v>70</v>
      </c>
      <c r="G47" s="122" t="str">
        <f>IF(I45&lt;=49, "Proveedor No Conforme", IF(I45&lt;=69,"Proveedor Condicional", IF(I45&lt;=89,"Proveedor Confiable", IF(I45&lt;=100,"Proveedor muy confiable"))))</f>
        <v>Proveedor No Conforme</v>
      </c>
      <c r="H47" s="123"/>
      <c r="I47" s="124"/>
      <c r="J47" s="50"/>
    </row>
    <row r="48" spans="2:16" x14ac:dyDescent="0.25">
      <c r="B48" s="131" t="s">
        <v>71</v>
      </c>
      <c r="C48" s="132"/>
      <c r="D48" s="93" t="s">
        <v>72</v>
      </c>
      <c r="E48" s="93"/>
      <c r="F48" s="120"/>
      <c r="G48" s="125"/>
      <c r="H48" s="126"/>
      <c r="I48" s="127"/>
      <c r="J48" s="50"/>
    </row>
    <row r="49" spans="2:10" x14ac:dyDescent="0.25">
      <c r="B49" s="131" t="s">
        <v>73</v>
      </c>
      <c r="C49" s="132"/>
      <c r="D49" s="93" t="s">
        <v>74</v>
      </c>
      <c r="E49" s="93"/>
      <c r="F49" s="120"/>
      <c r="G49" s="125"/>
      <c r="H49" s="126"/>
      <c r="I49" s="127"/>
      <c r="J49" s="50"/>
    </row>
    <row r="50" spans="2:10" x14ac:dyDescent="0.25">
      <c r="B50" s="94" t="s">
        <v>75</v>
      </c>
      <c r="C50" s="95"/>
      <c r="D50" s="96" t="s">
        <v>76</v>
      </c>
      <c r="E50" s="96"/>
      <c r="F50" s="121"/>
      <c r="G50" s="128"/>
      <c r="H50" s="129"/>
      <c r="I50" s="130"/>
      <c r="J50" s="50"/>
    </row>
    <row r="51" spans="2:10" x14ac:dyDescent="0.25">
      <c r="B51" s="52"/>
      <c r="C51" s="53"/>
      <c r="D51" s="53"/>
      <c r="E51" s="53"/>
      <c r="F51" s="54"/>
      <c r="G51" s="54"/>
      <c r="H51" s="54"/>
      <c r="I51" s="55"/>
      <c r="J51" s="56"/>
    </row>
    <row r="52" spans="2:10" x14ac:dyDescent="0.25">
      <c r="B52" s="97" t="s">
        <v>77</v>
      </c>
      <c r="C52" s="98"/>
      <c r="D52" s="98"/>
      <c r="E52" s="98"/>
      <c r="F52" s="97" t="s">
        <v>78</v>
      </c>
      <c r="G52" s="98"/>
      <c r="H52" s="98"/>
      <c r="I52" s="99"/>
      <c r="J52" s="57"/>
    </row>
    <row r="53" spans="2:10" ht="39" customHeight="1" x14ac:dyDescent="0.25">
      <c r="B53" s="58" t="s">
        <v>79</v>
      </c>
      <c r="C53" s="100"/>
      <c r="D53" s="100"/>
      <c r="E53" s="101"/>
      <c r="F53" s="102"/>
      <c r="G53" s="103"/>
      <c r="H53" s="103"/>
      <c r="I53" s="104"/>
      <c r="J53" s="59"/>
    </row>
    <row r="54" spans="2:10" x14ac:dyDescent="0.25">
      <c r="B54" s="60" t="s">
        <v>80</v>
      </c>
      <c r="C54" s="111"/>
      <c r="D54" s="111"/>
      <c r="E54" s="112"/>
      <c r="F54" s="105"/>
      <c r="G54" s="106"/>
      <c r="H54" s="106"/>
      <c r="I54" s="107"/>
      <c r="J54" s="59"/>
    </row>
    <row r="55" spans="2:10" x14ac:dyDescent="0.25">
      <c r="B55" s="71" t="s">
        <v>81</v>
      </c>
      <c r="C55" s="111"/>
      <c r="D55" s="111"/>
      <c r="E55" s="112"/>
      <c r="F55" s="108"/>
      <c r="G55" s="109"/>
      <c r="H55" s="109"/>
      <c r="I55" s="110"/>
      <c r="J55" s="59"/>
    </row>
    <row r="56" spans="2:10" ht="20.25" customHeight="1" x14ac:dyDescent="0.25">
      <c r="B56" s="86" t="s">
        <v>82</v>
      </c>
      <c r="C56" s="87"/>
      <c r="D56" s="87"/>
      <c r="E56" s="87"/>
      <c r="F56" s="87"/>
      <c r="G56" s="87"/>
      <c r="H56" s="87"/>
      <c r="I56" s="88"/>
      <c r="J56" s="61"/>
    </row>
    <row r="57" spans="2:10" ht="10.5" customHeight="1" x14ac:dyDescent="0.25">
      <c r="B57" s="62"/>
      <c r="D57" s="62"/>
      <c r="H57" s="62"/>
      <c r="I57" s="62"/>
      <c r="J57" s="62"/>
    </row>
    <row r="58" spans="2:10" x14ac:dyDescent="0.25">
      <c r="B58" s="89" t="s">
        <v>83</v>
      </c>
      <c r="C58" s="89"/>
      <c r="D58" s="89"/>
      <c r="E58" s="89"/>
      <c r="F58" s="89"/>
      <c r="G58" s="89"/>
      <c r="H58" s="89"/>
      <c r="I58" s="89"/>
      <c r="J58" s="51"/>
    </row>
    <row r="59" spans="2:10" ht="43.5" customHeight="1" x14ac:dyDescent="0.25">
      <c r="B59" s="90" t="s">
        <v>84</v>
      </c>
      <c r="C59" s="91"/>
      <c r="D59" s="91"/>
      <c r="E59" s="91"/>
      <c r="F59" s="91"/>
      <c r="G59" s="91"/>
      <c r="H59" s="91"/>
      <c r="I59" s="92"/>
      <c r="J59" s="63"/>
    </row>
    <row r="60" spans="2:10" x14ac:dyDescent="0.25">
      <c r="B60" s="8" t="s">
        <v>85</v>
      </c>
      <c r="D60" s="62"/>
      <c r="H60" s="62"/>
      <c r="I60" s="62"/>
      <c r="J60" s="62"/>
    </row>
    <row r="80" spans="2:3" x14ac:dyDescent="0.25">
      <c r="B80" s="68"/>
      <c r="C80" s="68"/>
    </row>
  </sheetData>
  <sheetProtection password="E6F5" sheet="1" formatCells="0" formatColumns="0" formatRows="0" insertColumns="0" insertRows="0" insertHyperlinks="0" deleteColumns="0" deleteRows="0" selectLockedCells="1" sort="0" autoFilter="0" pivotTables="0"/>
  <mergeCells count="93">
    <mergeCell ref="B2:B5"/>
    <mergeCell ref="C2:G2"/>
    <mergeCell ref="H2:I2"/>
    <mergeCell ref="C3:G3"/>
    <mergeCell ref="H3:I3"/>
    <mergeCell ref="C4:G5"/>
    <mergeCell ref="H4:I4"/>
    <mergeCell ref="H5:I5"/>
    <mergeCell ref="B16:C16"/>
    <mergeCell ref="D16:I16"/>
    <mergeCell ref="B8:I8"/>
    <mergeCell ref="B10:C10"/>
    <mergeCell ref="D10:I10"/>
    <mergeCell ref="B11:C11"/>
    <mergeCell ref="D11:I11"/>
    <mergeCell ref="B12:C12"/>
    <mergeCell ref="D12:I12"/>
    <mergeCell ref="B13:C13"/>
    <mergeCell ref="D13:I13"/>
    <mergeCell ref="B14:I14"/>
    <mergeCell ref="B15:C15"/>
    <mergeCell ref="D15:I15"/>
    <mergeCell ref="B9:I9"/>
    <mergeCell ref="B17:C17"/>
    <mergeCell ref="D17:I17"/>
    <mergeCell ref="B18:C18"/>
    <mergeCell ref="D18:I18"/>
    <mergeCell ref="B27:C27"/>
    <mergeCell ref="D27:I27"/>
    <mergeCell ref="D26:I26"/>
    <mergeCell ref="B24:C24"/>
    <mergeCell ref="B26:C26"/>
    <mergeCell ref="B19:C19"/>
    <mergeCell ref="D19:I19"/>
    <mergeCell ref="B20:C20"/>
    <mergeCell ref="D20:I20"/>
    <mergeCell ref="B21:C21"/>
    <mergeCell ref="D21:I21"/>
    <mergeCell ref="B32:F33"/>
    <mergeCell ref="G32:I32"/>
    <mergeCell ref="B22:C22"/>
    <mergeCell ref="D22:I22"/>
    <mergeCell ref="B23:C23"/>
    <mergeCell ref="D23:I23"/>
    <mergeCell ref="D24:I24"/>
    <mergeCell ref="B25:C25"/>
    <mergeCell ref="D25:I25"/>
    <mergeCell ref="B28:C28"/>
    <mergeCell ref="D28:I28"/>
    <mergeCell ref="B29:I29"/>
    <mergeCell ref="B30:I30"/>
    <mergeCell ref="B31:I31"/>
    <mergeCell ref="I42:I44"/>
    <mergeCell ref="D43:F43"/>
    <mergeCell ref="D44:F44"/>
    <mergeCell ref="D39:F39"/>
    <mergeCell ref="H39:H41"/>
    <mergeCell ref="I39:I41"/>
    <mergeCell ref="D40:F40"/>
    <mergeCell ref="D41:F41"/>
    <mergeCell ref="B45:G45"/>
    <mergeCell ref="B34:B44"/>
    <mergeCell ref="C34:C37"/>
    <mergeCell ref="D34:F34"/>
    <mergeCell ref="H34:H37"/>
    <mergeCell ref="C39:C41"/>
    <mergeCell ref="D42:F42"/>
    <mergeCell ref="H42:H44"/>
    <mergeCell ref="I34:I37"/>
    <mergeCell ref="D35:F35"/>
    <mergeCell ref="D36:F36"/>
    <mergeCell ref="D37:F37"/>
    <mergeCell ref="D38:F38"/>
    <mergeCell ref="B46:I46"/>
    <mergeCell ref="B47:C47"/>
    <mergeCell ref="D47:E47"/>
    <mergeCell ref="F47:F50"/>
    <mergeCell ref="G47:I50"/>
    <mergeCell ref="B48:C48"/>
    <mergeCell ref="D48:E48"/>
    <mergeCell ref="B49:C49"/>
    <mergeCell ref="B56:I56"/>
    <mergeCell ref="B58:I58"/>
    <mergeCell ref="B59:I59"/>
    <mergeCell ref="D49:E49"/>
    <mergeCell ref="B50:C50"/>
    <mergeCell ref="D50:E50"/>
    <mergeCell ref="B52:E52"/>
    <mergeCell ref="F52:I52"/>
    <mergeCell ref="C53:E53"/>
    <mergeCell ref="F53:I55"/>
    <mergeCell ref="C54:E54"/>
    <mergeCell ref="C55:E55"/>
  </mergeCells>
  <dataValidations count="1">
    <dataValidation type="whole" allowBlank="1" showInputMessage="1" showErrorMessage="1" sqref="J34:J44">
      <formula1>0</formula1>
      <formula2>I34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94FF217-C08B-45C7-9BF5-91C753DEAA42}">
            <xm:f>NOT(ISERROR(SEARCH($B$47,G47)))</xm:f>
            <xm:f>$B$47</xm:f>
            <x14:dxf>
              <fill>
                <patternFill>
                  <bgColor rgb="FF63BE7B"/>
                </patternFill>
              </fill>
            </x14:dxf>
          </x14:cfRule>
          <x14:cfRule type="containsText" priority="2" operator="containsText" id="{6BED502A-3E4D-4FF9-97D8-5DE99806012A}">
            <xm:f>NOT(ISERROR(SEARCH($B$48,G47)))</xm:f>
            <xm:f>$B$48</xm:f>
            <x14:dxf>
              <fill>
                <patternFill>
                  <bgColor rgb="FFFFEB84"/>
                </patternFill>
              </fill>
            </x14:dxf>
          </x14:cfRule>
          <x14:cfRule type="containsText" priority="3" operator="containsText" id="{85634837-2939-4DE4-89F9-D5E1A613C5D4}">
            <xm:f>NOT(ISERROR(SEARCH($B$49,G47)))</xm:f>
            <xm:f>$B$49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73C5016D-0D25-4FE1-B813-F486A7C9A4DC}">
            <xm:f>NOT(ISERROR(SEARCH($B$50,G47)))</xm:f>
            <xm:f>$B$50</xm:f>
            <x14:dxf>
              <fill>
                <patternFill>
                  <bgColor rgb="FFF8696B"/>
                </patternFill>
              </fill>
            </x14:dxf>
          </x14:cfRule>
          <xm:sqref>G47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'Cálculo-Bienes'!$B$3:$B$4</xm:f>
          </x14:formula1>
          <xm:sqref>G38:G39 G34:G36</xm:sqref>
        </x14:dataValidation>
        <x14:dataValidation type="list" allowBlank="1" showInputMessage="1" showErrorMessage="1">
          <x14:formula1>
            <xm:f>'Cálculo-Bienes'!$B$3:$B$5</xm:f>
          </x14:formula1>
          <xm:sqref>G40:G44 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topLeftCell="A14" workbookViewId="0">
      <selection activeCell="I23" sqref="I23"/>
    </sheetView>
  </sheetViews>
  <sheetFormatPr baseColWidth="10" defaultColWidth="11.42578125" defaultRowHeight="15" x14ac:dyDescent="0.25"/>
  <cols>
    <col min="3" max="3" width="19.28515625" customWidth="1"/>
    <col min="6" max="6" width="46" customWidth="1"/>
  </cols>
  <sheetData>
    <row r="2" spans="2:9" x14ac:dyDescent="0.25">
      <c r="B2" s="205" t="s">
        <v>86</v>
      </c>
      <c r="C2" s="205"/>
      <c r="D2" s="205"/>
    </row>
    <row r="3" spans="2:9" x14ac:dyDescent="0.25">
      <c r="B3" s="9" t="s">
        <v>87</v>
      </c>
    </row>
    <row r="4" spans="2:9" x14ac:dyDescent="0.25">
      <c r="B4" s="10" t="s">
        <v>88</v>
      </c>
    </row>
    <row r="5" spans="2:9" x14ac:dyDescent="0.25">
      <c r="B5" s="10" t="s">
        <v>89</v>
      </c>
    </row>
    <row r="7" spans="2:9" ht="15.75" x14ac:dyDescent="0.25">
      <c r="B7" s="206" t="s">
        <v>90</v>
      </c>
      <c r="C7" s="207"/>
      <c r="D7" s="207"/>
      <c r="E7" s="207"/>
      <c r="F7" s="207"/>
      <c r="G7" s="207"/>
      <c r="H7" s="207"/>
      <c r="I7" s="208"/>
    </row>
    <row r="8" spans="2:9" ht="15.75" x14ac:dyDescent="0.25">
      <c r="B8" s="11"/>
      <c r="C8" s="12"/>
      <c r="D8" s="13"/>
      <c r="E8" s="13"/>
      <c r="F8" s="13"/>
      <c r="G8" s="31" t="s">
        <v>45</v>
      </c>
      <c r="H8" s="31" t="s">
        <v>46</v>
      </c>
      <c r="I8" s="31" t="s">
        <v>47</v>
      </c>
    </row>
    <row r="9" spans="2:9" ht="30.75" customHeight="1" x14ac:dyDescent="0.25">
      <c r="B9" s="202" t="s">
        <v>48</v>
      </c>
      <c r="C9" s="209" t="s">
        <v>49</v>
      </c>
      <c r="D9" s="212" t="s">
        <v>50</v>
      </c>
      <c r="E9" s="213"/>
      <c r="F9" s="213"/>
      <c r="G9" s="2">
        <f>+'E.P BIENES'!G34</f>
        <v>0</v>
      </c>
      <c r="H9" s="214">
        <v>30</v>
      </c>
      <c r="I9" s="3" t="e" cm="1">
        <f t="array" ref="I9">_xlfn.IFS(G9="SI",$H$9/$G$13,G9="NO",0)</f>
        <v>#N/A</v>
      </c>
    </row>
    <row r="10" spans="2:9" ht="31.5" customHeight="1" x14ac:dyDescent="0.25">
      <c r="B10" s="203"/>
      <c r="C10" s="210"/>
      <c r="D10" s="212" t="s">
        <v>91</v>
      </c>
      <c r="E10" s="213"/>
      <c r="F10" s="213"/>
      <c r="G10" s="2">
        <f>+'E.P BIENES'!G35</f>
        <v>0</v>
      </c>
      <c r="H10" s="215"/>
      <c r="I10" s="3" t="e" cm="1">
        <f t="array" ref="I10">_xlfn.IFS(G10="SI",$H$9/$G$13,G10="NO",0)</f>
        <v>#N/A</v>
      </c>
    </row>
    <row r="11" spans="2:9" ht="30.75" customHeight="1" x14ac:dyDescent="0.25">
      <c r="B11" s="203"/>
      <c r="C11" s="210"/>
      <c r="D11" s="217" t="s">
        <v>92</v>
      </c>
      <c r="E11" s="218"/>
      <c r="F11" s="218"/>
      <c r="G11" s="2">
        <f>+'E.P BIENES'!G36</f>
        <v>0</v>
      </c>
      <c r="H11" s="215"/>
      <c r="I11" s="3" t="e" cm="1">
        <f t="array" ref="I11">_xlfn.IFS(G11="SI",$H$9/$G$13,G11="NO",0)</f>
        <v>#N/A</v>
      </c>
    </row>
    <row r="12" spans="2:9" ht="33" customHeight="1" x14ac:dyDescent="0.25">
      <c r="B12" s="203"/>
      <c r="C12" s="211"/>
      <c r="D12" s="217" t="s">
        <v>53</v>
      </c>
      <c r="E12" s="218"/>
      <c r="F12" s="219"/>
      <c r="G12" s="2">
        <f>+'E.P BIENES'!G37</f>
        <v>0</v>
      </c>
      <c r="H12" s="216"/>
      <c r="I12" s="3" t="e" cm="1">
        <f t="array" ref="I12">_xlfn.IFS(G12="SI",$H$9/$G$13,G12="NO",0)</f>
        <v>#N/A</v>
      </c>
    </row>
    <row r="13" spans="2:9" x14ac:dyDescent="0.25">
      <c r="B13" s="203"/>
      <c r="C13" s="220"/>
      <c r="D13" s="221"/>
      <c r="E13" s="221"/>
      <c r="F13" s="222"/>
      <c r="G13" s="14">
        <f>COUNTIFS(G9:G12,"SI")+COUNTIFS(G9:G12,"NO")</f>
        <v>0</v>
      </c>
      <c r="H13" s="15" t="s">
        <v>93</v>
      </c>
      <c r="I13" s="16">
        <f>SUMIFS(I9:I12,G9:G12,"SI")</f>
        <v>0</v>
      </c>
    </row>
    <row r="14" spans="2:9" ht="38.25" x14ac:dyDescent="0.25">
      <c r="B14" s="203"/>
      <c r="C14" s="4" t="s">
        <v>54</v>
      </c>
      <c r="D14" s="189" t="s">
        <v>55</v>
      </c>
      <c r="E14" s="190"/>
      <c r="F14" s="191"/>
      <c r="G14" s="2">
        <f>+'E.P BIENES'!G38</f>
        <v>0</v>
      </c>
      <c r="H14" s="3">
        <v>20</v>
      </c>
      <c r="I14" s="3" t="e" cm="1">
        <f t="array" ref="I14">_xlfn.IFS(G14="SI",H14,G14="NO",0)</f>
        <v>#N/A</v>
      </c>
    </row>
    <row r="15" spans="2:9" x14ac:dyDescent="0.25">
      <c r="B15" s="203"/>
      <c r="C15" s="223"/>
      <c r="D15" s="224"/>
      <c r="E15" s="224"/>
      <c r="F15" s="224"/>
      <c r="G15" s="225"/>
      <c r="H15" s="17" t="s">
        <v>93</v>
      </c>
      <c r="I15" s="18">
        <f>IFERROR(+I14,0)</f>
        <v>0</v>
      </c>
    </row>
    <row r="16" spans="2:9" ht="30.75" customHeight="1" x14ac:dyDescent="0.25">
      <c r="B16" s="203"/>
      <c r="C16" s="195" t="s">
        <v>94</v>
      </c>
      <c r="D16" s="196" t="s">
        <v>57</v>
      </c>
      <c r="E16" s="197"/>
      <c r="F16" s="198"/>
      <c r="G16" s="2">
        <f>+'E.P BIENES'!G39</f>
        <v>0</v>
      </c>
      <c r="H16" s="214">
        <v>20</v>
      </c>
      <c r="I16" s="33" t="e" cm="1">
        <f t="array" ref="I16">_xlfn.IFS(G16="SI",$H$16/$G$19,G16="NO",0)</f>
        <v>#N/A</v>
      </c>
    </row>
    <row r="17" spans="2:9" ht="32.25" customHeight="1" x14ac:dyDescent="0.25">
      <c r="B17" s="203"/>
      <c r="C17" s="195"/>
      <c r="D17" s="196" t="s">
        <v>58</v>
      </c>
      <c r="E17" s="197"/>
      <c r="F17" s="198"/>
      <c r="G17" s="2">
        <f>+'E.P BIENES'!G40</f>
        <v>0</v>
      </c>
      <c r="H17" s="215"/>
      <c r="I17" s="33" t="e" cm="1">
        <f t="array" ref="I17">_xlfn.IFS(G17="SI",$H$16/$G$19,G17="NO",0)</f>
        <v>#N/A</v>
      </c>
    </row>
    <row r="18" spans="2:9" ht="30.75" customHeight="1" x14ac:dyDescent="0.25">
      <c r="B18" s="203"/>
      <c r="C18" s="195"/>
      <c r="D18" s="196" t="s">
        <v>59</v>
      </c>
      <c r="E18" s="197"/>
      <c r="F18" s="198"/>
      <c r="G18" s="2">
        <f>+'E.P BIENES'!G41</f>
        <v>0</v>
      </c>
      <c r="H18" s="216"/>
      <c r="I18" s="33" t="e" cm="1">
        <f t="array" ref="I18">_xlfn.IFS(G18="SI",$H$16/$G$19,G18="NO",0)</f>
        <v>#N/A</v>
      </c>
    </row>
    <row r="19" spans="2:9" ht="18.75" customHeight="1" x14ac:dyDescent="0.25">
      <c r="B19" s="203"/>
      <c r="C19" s="199"/>
      <c r="D19" s="200"/>
      <c r="E19" s="200"/>
      <c r="F19" s="201"/>
      <c r="G19" s="20">
        <f>COUNTIFS(G16:G18,"SI")+COUNTIFS(G16:G18,"NO")</f>
        <v>0</v>
      </c>
      <c r="H19" s="17" t="s">
        <v>93</v>
      </c>
      <c r="I19" s="21">
        <f>SUMIFS(I16:I18,G16:G18,"SI")</f>
        <v>0</v>
      </c>
    </row>
    <row r="20" spans="2:9" ht="92.25" customHeight="1" x14ac:dyDescent="0.25">
      <c r="B20" s="203"/>
      <c r="C20" s="5" t="s">
        <v>60</v>
      </c>
      <c r="D20" s="189" t="s">
        <v>95</v>
      </c>
      <c r="E20" s="190"/>
      <c r="F20" s="191"/>
      <c r="G20" s="2">
        <f>+'E.P BIENES'!G42</f>
        <v>0</v>
      </c>
      <c r="H20" s="214">
        <v>30</v>
      </c>
      <c r="I20" s="19" t="e" cm="1">
        <f t="array" ref="I20">_xlfn.IFS(G20="SI",$H$20/$G$23,G20="NO",0)</f>
        <v>#N/A</v>
      </c>
    </row>
    <row r="21" spans="2:9" ht="51" customHeight="1" x14ac:dyDescent="0.25">
      <c r="B21" s="203"/>
      <c r="C21" s="5" t="s">
        <v>62</v>
      </c>
      <c r="D21" s="189" t="s">
        <v>96</v>
      </c>
      <c r="E21" s="190"/>
      <c r="F21" s="191"/>
      <c r="G21" s="2">
        <f>+'E.P BIENES'!G43</f>
        <v>0</v>
      </c>
      <c r="H21" s="215"/>
      <c r="I21" s="19" t="e" cm="1">
        <f t="array" ref="I21">_xlfn.IFS(G21="SI",$H$20/$G$23,G21="NO",0)</f>
        <v>#N/A</v>
      </c>
    </row>
    <row r="22" spans="2:9" ht="51" x14ac:dyDescent="0.25">
      <c r="B22" s="203"/>
      <c r="C22" s="6" t="s">
        <v>64</v>
      </c>
      <c r="D22" s="190" t="s">
        <v>97</v>
      </c>
      <c r="E22" s="190"/>
      <c r="F22" s="191"/>
      <c r="G22" s="2">
        <f>+'E.P BIENES'!G44</f>
        <v>0</v>
      </c>
      <c r="H22" s="216"/>
      <c r="I22" s="19" t="e" cm="1">
        <f t="array" ref="I22">_xlfn.IFS(G22="SI",$H$20/$G$23,G22="NO",0)</f>
        <v>#N/A</v>
      </c>
    </row>
    <row r="23" spans="2:9" x14ac:dyDescent="0.25">
      <c r="B23" s="204"/>
      <c r="C23" s="192"/>
      <c r="D23" s="193"/>
      <c r="E23" s="193"/>
      <c r="F23" s="194"/>
      <c r="G23" s="32">
        <f>COUNTIFS(G20:G22,"SI")+COUNTIFS(G20:G22,"NO")</f>
        <v>0</v>
      </c>
      <c r="H23" s="17" t="s">
        <v>93</v>
      </c>
      <c r="I23" s="16">
        <f>SUMIFS(I20:I22,G20:G22,"SI")</f>
        <v>0</v>
      </c>
    </row>
  </sheetData>
  <mergeCells count="23">
    <mergeCell ref="B9:B23"/>
    <mergeCell ref="B2:D2"/>
    <mergeCell ref="B7:I7"/>
    <mergeCell ref="C9:C12"/>
    <mergeCell ref="D9:F9"/>
    <mergeCell ref="H9:H12"/>
    <mergeCell ref="D10:F10"/>
    <mergeCell ref="D11:F11"/>
    <mergeCell ref="D12:F12"/>
    <mergeCell ref="C13:F13"/>
    <mergeCell ref="H20:H22"/>
    <mergeCell ref="D21:F21"/>
    <mergeCell ref="D22:F22"/>
    <mergeCell ref="H16:H18"/>
    <mergeCell ref="D14:F14"/>
    <mergeCell ref="C15:G15"/>
    <mergeCell ref="D20:F20"/>
    <mergeCell ref="C23:F23"/>
    <mergeCell ref="C16:C18"/>
    <mergeCell ref="D16:F16"/>
    <mergeCell ref="D17:F17"/>
    <mergeCell ref="D18:F18"/>
    <mergeCell ref="C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P80"/>
  <sheetViews>
    <sheetView showGridLines="0" showRuler="0" view="pageBreakPreview" zoomScale="120" zoomScaleNormal="100" zoomScaleSheetLayoutView="120" zoomScalePageLayoutView="85" workbookViewId="0">
      <selection activeCell="H5" sqref="H5:I5"/>
    </sheetView>
  </sheetViews>
  <sheetFormatPr baseColWidth="10" defaultColWidth="6.7109375" defaultRowHeight="15" x14ac:dyDescent="0.25"/>
  <cols>
    <col min="1" max="1" width="5.7109375" style="35" customWidth="1"/>
    <col min="2" max="2" width="11.7109375" style="35" customWidth="1"/>
    <col min="3" max="3" width="18.7109375" style="35" customWidth="1"/>
    <col min="4" max="4" width="17.5703125" style="35" customWidth="1"/>
    <col min="5" max="5" width="21.85546875" style="35" customWidth="1"/>
    <col min="6" max="6" width="40.7109375" style="35" customWidth="1"/>
    <col min="7" max="7" width="10.140625" style="35" customWidth="1"/>
    <col min="8" max="8" width="9.140625" style="35" customWidth="1"/>
    <col min="9" max="9" width="12.28515625" style="35" customWidth="1"/>
    <col min="10" max="10" width="3.7109375" style="35" customWidth="1"/>
    <col min="11" max="11" width="9" style="35" customWidth="1"/>
    <col min="12" max="12" width="10.140625" style="35" customWidth="1"/>
    <col min="13" max="13" width="11.85546875" style="35" bestFit="1" customWidth="1"/>
    <col min="14" max="16384" width="6.7109375" style="35"/>
  </cols>
  <sheetData>
    <row r="1" spans="2:10" ht="15.75" customHeight="1" x14ac:dyDescent="0.25"/>
    <row r="2" spans="2:10" x14ac:dyDescent="0.25">
      <c r="B2" s="185"/>
      <c r="C2" s="188" t="s">
        <v>1</v>
      </c>
      <c r="D2" s="188"/>
      <c r="E2" s="188"/>
      <c r="F2" s="188"/>
      <c r="G2" s="188"/>
      <c r="H2" s="188" t="s">
        <v>146</v>
      </c>
      <c r="I2" s="188"/>
      <c r="J2" s="36"/>
    </row>
    <row r="3" spans="2:10" x14ac:dyDescent="0.25">
      <c r="B3" s="186"/>
      <c r="C3" s="188" t="s">
        <v>2</v>
      </c>
      <c r="D3" s="188"/>
      <c r="E3" s="188"/>
      <c r="F3" s="188"/>
      <c r="G3" s="188"/>
      <c r="H3" s="188" t="s">
        <v>138</v>
      </c>
      <c r="I3" s="188"/>
      <c r="J3" s="36"/>
    </row>
    <row r="4" spans="2:10" x14ac:dyDescent="0.25">
      <c r="B4" s="186"/>
      <c r="C4" s="188" t="s">
        <v>132</v>
      </c>
      <c r="D4" s="188"/>
      <c r="E4" s="188"/>
      <c r="F4" s="188"/>
      <c r="G4" s="188"/>
      <c r="H4" s="188" t="s">
        <v>145</v>
      </c>
      <c r="I4" s="188"/>
      <c r="J4" s="36"/>
    </row>
    <row r="5" spans="2:10" x14ac:dyDescent="0.25">
      <c r="B5" s="187"/>
      <c r="C5" s="188"/>
      <c r="D5" s="188"/>
      <c r="E5" s="188"/>
      <c r="F5" s="188"/>
      <c r="G5" s="188"/>
      <c r="H5" s="259" t="s">
        <v>148</v>
      </c>
      <c r="I5" s="259"/>
      <c r="J5" s="36"/>
    </row>
    <row r="6" spans="2:10" ht="9" customHeight="1" x14ac:dyDescent="0.25"/>
    <row r="7" spans="2:10" x14ac:dyDescent="0.25">
      <c r="B7" s="1" t="s">
        <v>4</v>
      </c>
      <c r="D7" s="37"/>
      <c r="F7" s="38"/>
    </row>
    <row r="8" spans="2:10" x14ac:dyDescent="0.25">
      <c r="B8" s="173" t="s">
        <v>98</v>
      </c>
      <c r="C8" s="174"/>
      <c r="D8" s="174"/>
      <c r="E8" s="174"/>
      <c r="F8" s="174"/>
      <c r="G8" s="174"/>
      <c r="H8" s="174"/>
      <c r="I8" s="175"/>
      <c r="J8" s="39"/>
    </row>
    <row r="9" spans="2:10" x14ac:dyDescent="0.25">
      <c r="B9" s="173" t="s">
        <v>5</v>
      </c>
      <c r="C9" s="174"/>
      <c r="D9" s="174"/>
      <c r="E9" s="174"/>
      <c r="F9" s="174"/>
      <c r="G9" s="174"/>
      <c r="H9" s="174"/>
      <c r="I9" s="175"/>
      <c r="J9" s="39"/>
    </row>
    <row r="10" spans="2:10" ht="25.5" customHeight="1" x14ac:dyDescent="0.25">
      <c r="B10" s="168" t="s">
        <v>6</v>
      </c>
      <c r="C10" s="169"/>
      <c r="D10" s="170" t="s">
        <v>7</v>
      </c>
      <c r="E10" s="171"/>
      <c r="F10" s="171"/>
      <c r="G10" s="171"/>
      <c r="H10" s="171"/>
      <c r="I10" s="172"/>
      <c r="J10" s="40"/>
    </row>
    <row r="11" spans="2:10" ht="15" customHeight="1" x14ac:dyDescent="0.25">
      <c r="B11" s="168" t="s">
        <v>8</v>
      </c>
      <c r="C11" s="169"/>
      <c r="D11" s="170" t="s">
        <v>9</v>
      </c>
      <c r="E11" s="171"/>
      <c r="F11" s="171"/>
      <c r="G11" s="171"/>
      <c r="H11" s="171"/>
      <c r="I11" s="172"/>
      <c r="J11" s="40"/>
    </row>
    <row r="12" spans="2:10" ht="18" customHeight="1" x14ac:dyDescent="0.25">
      <c r="B12" s="168" t="s">
        <v>10</v>
      </c>
      <c r="C12" s="169"/>
      <c r="D12" s="170" t="s">
        <v>11</v>
      </c>
      <c r="E12" s="171"/>
      <c r="F12" s="171"/>
      <c r="G12" s="171"/>
      <c r="H12" s="171"/>
      <c r="I12" s="172"/>
      <c r="J12" s="40"/>
    </row>
    <row r="13" spans="2:10" ht="18" customHeight="1" x14ac:dyDescent="0.25">
      <c r="B13" s="168" t="s">
        <v>12</v>
      </c>
      <c r="C13" s="169"/>
      <c r="D13" s="170" t="s">
        <v>13</v>
      </c>
      <c r="E13" s="171"/>
      <c r="F13" s="171"/>
      <c r="G13" s="171"/>
      <c r="H13" s="171"/>
      <c r="I13" s="172"/>
      <c r="J13" s="40"/>
    </row>
    <row r="14" spans="2:10" x14ac:dyDescent="0.25">
      <c r="B14" s="173" t="s">
        <v>14</v>
      </c>
      <c r="C14" s="174"/>
      <c r="D14" s="174"/>
      <c r="E14" s="174"/>
      <c r="F14" s="174"/>
      <c r="G14" s="174"/>
      <c r="H14" s="174"/>
      <c r="I14" s="175"/>
      <c r="J14" s="39"/>
    </row>
    <row r="15" spans="2:10" ht="39.950000000000003" customHeight="1" x14ac:dyDescent="0.25">
      <c r="B15" s="168" t="s">
        <v>15</v>
      </c>
      <c r="C15" s="169"/>
      <c r="D15" s="170" t="s">
        <v>16</v>
      </c>
      <c r="E15" s="171"/>
      <c r="F15" s="171"/>
      <c r="G15" s="171"/>
      <c r="H15" s="171"/>
      <c r="I15" s="172"/>
      <c r="J15" s="40"/>
    </row>
    <row r="16" spans="2:10" ht="16.5" customHeight="1" x14ac:dyDescent="0.25">
      <c r="B16" s="168" t="s">
        <v>17</v>
      </c>
      <c r="C16" s="182"/>
      <c r="D16" s="170" t="s">
        <v>18</v>
      </c>
      <c r="E16" s="171"/>
      <c r="F16" s="171"/>
      <c r="G16" s="171"/>
      <c r="H16" s="171"/>
      <c r="I16" s="172"/>
      <c r="J16" s="40"/>
    </row>
    <row r="17" spans="2:10" ht="27.75" customHeight="1" x14ac:dyDescent="0.25">
      <c r="B17" s="168" t="s">
        <v>19</v>
      </c>
      <c r="C17" s="182"/>
      <c r="D17" s="170" t="s">
        <v>16</v>
      </c>
      <c r="E17" s="171"/>
      <c r="F17" s="171"/>
      <c r="G17" s="171"/>
      <c r="H17" s="171"/>
      <c r="I17" s="172"/>
      <c r="J17" s="40"/>
    </row>
    <row r="18" spans="2:10" ht="21" customHeight="1" x14ac:dyDescent="0.25">
      <c r="B18" s="168" t="s">
        <v>20</v>
      </c>
      <c r="C18" s="182"/>
      <c r="D18" s="170" t="s">
        <v>21</v>
      </c>
      <c r="E18" s="171"/>
      <c r="F18" s="171"/>
      <c r="G18" s="171"/>
      <c r="H18" s="171"/>
      <c r="I18" s="172"/>
      <c r="J18" s="40"/>
    </row>
    <row r="19" spans="2:10" ht="27" customHeight="1" x14ac:dyDescent="0.25">
      <c r="B19" s="168" t="s">
        <v>22</v>
      </c>
      <c r="C19" s="169"/>
      <c r="D19" s="170" t="s">
        <v>23</v>
      </c>
      <c r="E19" s="171"/>
      <c r="F19" s="171"/>
      <c r="G19" s="171"/>
      <c r="H19" s="171"/>
      <c r="I19" s="172"/>
      <c r="J19" s="40"/>
    </row>
    <row r="20" spans="2:10" ht="25.5" customHeight="1" x14ac:dyDescent="0.25">
      <c r="B20" s="168" t="s">
        <v>24</v>
      </c>
      <c r="C20" s="169"/>
      <c r="D20" s="170" t="s">
        <v>25</v>
      </c>
      <c r="E20" s="171"/>
      <c r="F20" s="171"/>
      <c r="G20" s="171"/>
      <c r="H20" s="171"/>
      <c r="I20" s="172"/>
      <c r="J20" s="40"/>
    </row>
    <row r="21" spans="2:10" ht="29.25" customHeight="1" x14ac:dyDescent="0.25">
      <c r="B21" s="168" t="s">
        <v>26</v>
      </c>
      <c r="C21" s="169"/>
      <c r="D21" s="170" t="s">
        <v>27</v>
      </c>
      <c r="E21" s="171"/>
      <c r="F21" s="171"/>
      <c r="G21" s="171"/>
      <c r="H21" s="171"/>
      <c r="I21" s="172"/>
      <c r="J21" s="40"/>
    </row>
    <row r="22" spans="2:10" ht="31.5" customHeight="1" x14ac:dyDescent="0.25">
      <c r="B22" s="168" t="s">
        <v>28</v>
      </c>
      <c r="C22" s="169"/>
      <c r="D22" s="170" t="s">
        <v>29</v>
      </c>
      <c r="E22" s="171"/>
      <c r="F22" s="171"/>
      <c r="G22" s="171"/>
      <c r="H22" s="171"/>
      <c r="I22" s="172"/>
      <c r="J22" s="40"/>
    </row>
    <row r="23" spans="2:10" ht="27.75" customHeight="1" x14ac:dyDescent="0.25">
      <c r="B23" s="168" t="s">
        <v>30</v>
      </c>
      <c r="C23" s="169"/>
      <c r="D23" s="170" t="s">
        <v>16</v>
      </c>
      <c r="E23" s="171"/>
      <c r="F23" s="171"/>
      <c r="G23" s="171"/>
      <c r="H23" s="171"/>
      <c r="I23" s="172"/>
      <c r="J23" s="40"/>
    </row>
    <row r="24" spans="2:10" ht="25.5" customHeight="1" x14ac:dyDescent="0.25">
      <c r="B24" s="183" t="s">
        <v>31</v>
      </c>
      <c r="C24" s="184"/>
      <c r="D24" s="170" t="s">
        <v>32</v>
      </c>
      <c r="E24" s="171"/>
      <c r="F24" s="171"/>
      <c r="G24" s="171"/>
      <c r="H24" s="171"/>
      <c r="I24" s="172"/>
      <c r="J24" s="40"/>
    </row>
    <row r="25" spans="2:10" ht="30.75" customHeight="1" x14ac:dyDescent="0.25">
      <c r="B25" s="168" t="s">
        <v>33</v>
      </c>
      <c r="C25" s="169"/>
      <c r="D25" s="170" t="s">
        <v>34</v>
      </c>
      <c r="E25" s="171"/>
      <c r="F25" s="171"/>
      <c r="G25" s="171"/>
      <c r="H25" s="171"/>
      <c r="I25" s="172"/>
      <c r="J25" s="40"/>
    </row>
    <row r="26" spans="2:10" ht="24" customHeight="1" x14ac:dyDescent="0.25">
      <c r="B26" s="183" t="s">
        <v>35</v>
      </c>
      <c r="C26" s="184"/>
      <c r="D26" s="170" t="s">
        <v>36</v>
      </c>
      <c r="E26" s="171"/>
      <c r="F26" s="171"/>
      <c r="G26" s="171"/>
      <c r="H26" s="171"/>
      <c r="I26" s="172"/>
      <c r="J26" s="40"/>
    </row>
    <row r="27" spans="2:10" ht="30" customHeight="1" x14ac:dyDescent="0.25">
      <c r="B27" s="168" t="s">
        <v>37</v>
      </c>
      <c r="C27" s="169"/>
      <c r="D27" s="170" t="s">
        <v>38</v>
      </c>
      <c r="E27" s="171"/>
      <c r="F27" s="171"/>
      <c r="G27" s="171"/>
      <c r="H27" s="171"/>
      <c r="I27" s="172"/>
      <c r="J27" s="40"/>
    </row>
    <row r="28" spans="2:10" ht="15" customHeight="1" x14ac:dyDescent="0.25">
      <c r="B28" s="168" t="s">
        <v>39</v>
      </c>
      <c r="C28" s="169"/>
      <c r="D28" s="170" t="s">
        <v>16</v>
      </c>
      <c r="E28" s="171"/>
      <c r="F28" s="171"/>
      <c r="G28" s="171"/>
      <c r="H28" s="171"/>
      <c r="I28" s="172"/>
      <c r="J28" s="40"/>
    </row>
    <row r="29" spans="2:10" x14ac:dyDescent="0.25">
      <c r="B29" s="173" t="s">
        <v>40</v>
      </c>
      <c r="C29" s="174"/>
      <c r="D29" s="174"/>
      <c r="E29" s="174"/>
      <c r="F29" s="174"/>
      <c r="G29" s="174"/>
      <c r="H29" s="174"/>
      <c r="I29" s="175"/>
      <c r="J29" s="39"/>
    </row>
    <row r="30" spans="2:10" ht="70.5" customHeight="1" x14ac:dyDescent="0.25">
      <c r="B30" s="176" t="s">
        <v>41</v>
      </c>
      <c r="C30" s="177"/>
      <c r="D30" s="177"/>
      <c r="E30" s="177"/>
      <c r="F30" s="177"/>
      <c r="G30" s="177"/>
      <c r="H30" s="177"/>
      <c r="I30" s="178"/>
      <c r="J30" s="41"/>
    </row>
    <row r="31" spans="2:10" ht="25.5" customHeight="1" x14ac:dyDescent="0.25">
      <c r="B31" s="179" t="s">
        <v>42</v>
      </c>
      <c r="C31" s="180"/>
      <c r="D31" s="180"/>
      <c r="E31" s="180"/>
      <c r="F31" s="180"/>
      <c r="G31" s="180"/>
      <c r="H31" s="180"/>
      <c r="I31" s="181"/>
      <c r="J31" s="42"/>
    </row>
    <row r="32" spans="2:10" ht="15" customHeight="1" x14ac:dyDescent="0.25">
      <c r="B32" s="159" t="s">
        <v>43</v>
      </c>
      <c r="C32" s="160"/>
      <c r="D32" s="160"/>
      <c r="E32" s="160"/>
      <c r="F32" s="161"/>
      <c r="G32" s="165" t="s">
        <v>44</v>
      </c>
      <c r="H32" s="166"/>
      <c r="I32" s="167"/>
      <c r="J32" s="43"/>
    </row>
    <row r="33" spans="2:16" x14ac:dyDescent="0.25">
      <c r="B33" s="162"/>
      <c r="C33" s="163"/>
      <c r="D33" s="163"/>
      <c r="E33" s="163"/>
      <c r="F33" s="164"/>
      <c r="G33" s="79" t="s">
        <v>45</v>
      </c>
      <c r="H33" s="44" t="s">
        <v>46</v>
      </c>
      <c r="I33" s="44" t="s">
        <v>47</v>
      </c>
      <c r="J33" s="43"/>
    </row>
    <row r="34" spans="2:16" ht="24" customHeight="1" x14ac:dyDescent="0.25">
      <c r="B34" s="145" t="s">
        <v>48</v>
      </c>
      <c r="C34" s="147" t="s">
        <v>99</v>
      </c>
      <c r="D34" s="236" t="s">
        <v>100</v>
      </c>
      <c r="E34" s="237"/>
      <c r="F34" s="237"/>
      <c r="G34" s="73"/>
      <c r="H34" s="152">
        <v>30</v>
      </c>
      <c r="I34" s="133">
        <f>+'Cálculo-Servicios'!I13</f>
        <v>0</v>
      </c>
      <c r="J34" s="47"/>
      <c r="L34" s="66"/>
      <c r="M34" s="66"/>
      <c r="N34" s="66"/>
      <c r="O34" s="66"/>
      <c r="P34" s="66"/>
    </row>
    <row r="35" spans="2:16" ht="27.75" customHeight="1" x14ac:dyDescent="0.25">
      <c r="B35" s="146"/>
      <c r="C35" s="148"/>
      <c r="D35" s="229" t="s">
        <v>101</v>
      </c>
      <c r="E35" s="230"/>
      <c r="F35" s="230"/>
      <c r="G35" s="73"/>
      <c r="H35" s="153"/>
      <c r="I35" s="134"/>
      <c r="J35" s="47"/>
      <c r="L35" s="67"/>
      <c r="M35" s="67"/>
      <c r="N35" s="67"/>
      <c r="O35" s="67"/>
      <c r="P35" s="67"/>
    </row>
    <row r="36" spans="2:16" ht="15" customHeight="1" x14ac:dyDescent="0.25">
      <c r="B36" s="146"/>
      <c r="C36" s="148"/>
      <c r="D36" s="229" t="s">
        <v>102</v>
      </c>
      <c r="E36" s="230"/>
      <c r="F36" s="230"/>
      <c r="G36" s="73"/>
      <c r="H36" s="153"/>
      <c r="I36" s="134"/>
      <c r="J36" s="47"/>
      <c r="L36" s="67"/>
      <c r="M36" s="67"/>
      <c r="N36" s="67"/>
      <c r="O36" s="67"/>
      <c r="P36" s="67"/>
    </row>
    <row r="37" spans="2:16" ht="40.5" customHeight="1" x14ac:dyDescent="0.25">
      <c r="B37" s="146"/>
      <c r="C37" s="149"/>
      <c r="D37" s="229" t="s">
        <v>103</v>
      </c>
      <c r="E37" s="230"/>
      <c r="F37" s="231"/>
      <c r="G37" s="73"/>
      <c r="H37" s="154"/>
      <c r="I37" s="135"/>
      <c r="J37" s="47"/>
      <c r="L37" s="67"/>
      <c r="M37" s="67"/>
      <c r="N37" s="67"/>
      <c r="O37" s="67"/>
      <c r="P37" s="67"/>
    </row>
    <row r="38" spans="2:16" ht="51" customHeight="1" x14ac:dyDescent="0.25">
      <c r="B38" s="146"/>
      <c r="C38" s="48" t="s">
        <v>54</v>
      </c>
      <c r="D38" s="232" t="s">
        <v>104</v>
      </c>
      <c r="E38" s="233"/>
      <c r="F38" s="234"/>
      <c r="G38" s="73"/>
      <c r="H38" s="45">
        <v>20</v>
      </c>
      <c r="I38" s="46">
        <f>+'Cálculo-Servicios'!I15</f>
        <v>0</v>
      </c>
      <c r="J38" s="47"/>
    </row>
    <row r="39" spans="2:16" ht="27.75" customHeight="1" x14ac:dyDescent="0.25">
      <c r="B39" s="146"/>
      <c r="C39" s="155" t="s">
        <v>56</v>
      </c>
      <c r="D39" s="240" t="s">
        <v>105</v>
      </c>
      <c r="E39" s="238"/>
      <c r="F39" s="239"/>
      <c r="G39" s="73"/>
      <c r="H39" s="152">
        <v>20</v>
      </c>
      <c r="I39" s="133">
        <f>+'Cálculo-Servicios'!I19</f>
        <v>0</v>
      </c>
      <c r="J39" s="47"/>
    </row>
    <row r="40" spans="2:16" ht="24.75" customHeight="1" x14ac:dyDescent="0.25">
      <c r="B40" s="146"/>
      <c r="C40" s="155"/>
      <c r="D40" s="240" t="s">
        <v>140</v>
      </c>
      <c r="E40" s="238"/>
      <c r="F40" s="239"/>
      <c r="G40" s="73"/>
      <c r="H40" s="153"/>
      <c r="I40" s="134"/>
      <c r="J40" s="47"/>
    </row>
    <row r="41" spans="2:16" ht="27.75" customHeight="1" x14ac:dyDescent="0.25">
      <c r="B41" s="146"/>
      <c r="C41" s="155"/>
      <c r="D41" s="240" t="s">
        <v>139</v>
      </c>
      <c r="E41" s="238"/>
      <c r="F41" s="239"/>
      <c r="G41" s="73"/>
      <c r="H41" s="154"/>
      <c r="I41" s="135"/>
      <c r="J41" s="47"/>
    </row>
    <row r="42" spans="2:16" ht="102" customHeight="1" x14ac:dyDescent="0.25">
      <c r="B42" s="146"/>
      <c r="C42" s="74" t="s">
        <v>60</v>
      </c>
      <c r="D42" s="232" t="s">
        <v>107</v>
      </c>
      <c r="E42" s="233"/>
      <c r="F42" s="234"/>
      <c r="G42" s="73"/>
      <c r="H42" s="152">
        <v>30</v>
      </c>
      <c r="I42" s="133">
        <f>+'Cálculo-Servicios'!I23</f>
        <v>0</v>
      </c>
      <c r="J42" s="47"/>
    </row>
    <row r="43" spans="2:16" ht="63.75" customHeight="1" x14ac:dyDescent="0.25">
      <c r="B43" s="146"/>
      <c r="C43" s="74" t="s">
        <v>62</v>
      </c>
      <c r="D43" s="232" t="s">
        <v>63</v>
      </c>
      <c r="E43" s="233"/>
      <c r="F43" s="234"/>
      <c r="G43" s="76"/>
      <c r="H43" s="153"/>
      <c r="I43" s="134"/>
      <c r="J43" s="47"/>
    </row>
    <row r="44" spans="2:16" ht="87.75" customHeight="1" x14ac:dyDescent="0.25">
      <c r="B44" s="235"/>
      <c r="C44" s="75" t="s">
        <v>64</v>
      </c>
      <c r="D44" s="238" t="s">
        <v>108</v>
      </c>
      <c r="E44" s="238"/>
      <c r="F44" s="239"/>
      <c r="G44" s="73"/>
      <c r="H44" s="154"/>
      <c r="I44" s="135"/>
      <c r="J44" s="47"/>
    </row>
    <row r="45" spans="2:16" x14ac:dyDescent="0.25">
      <c r="B45" s="142" t="s">
        <v>66</v>
      </c>
      <c r="C45" s="143"/>
      <c r="D45" s="143"/>
      <c r="E45" s="143"/>
      <c r="F45" s="143"/>
      <c r="G45" s="144"/>
      <c r="H45" s="49">
        <f>SUM(H34:H44)</f>
        <v>100</v>
      </c>
      <c r="I45" s="49">
        <f>SUM(I34:I44)</f>
        <v>0</v>
      </c>
      <c r="J45" s="50"/>
    </row>
    <row r="46" spans="2:16" x14ac:dyDescent="0.25">
      <c r="B46" s="113" t="s">
        <v>67</v>
      </c>
      <c r="C46" s="114"/>
      <c r="D46" s="114"/>
      <c r="E46" s="114"/>
      <c r="F46" s="114"/>
      <c r="G46" s="114"/>
      <c r="H46" s="114"/>
      <c r="I46" s="115"/>
      <c r="J46" s="51"/>
    </row>
    <row r="47" spans="2:16" ht="15" customHeight="1" x14ac:dyDescent="0.25">
      <c r="B47" s="116" t="s">
        <v>68</v>
      </c>
      <c r="C47" s="117"/>
      <c r="D47" s="118" t="s">
        <v>69</v>
      </c>
      <c r="E47" s="118"/>
      <c r="F47" s="226" t="s">
        <v>70</v>
      </c>
      <c r="G47" s="122" t="str">
        <f>IF(I45&lt;=49, "Proveedor No Conforme", IF(I45&lt;=69,"Proveedor Condicional", IF(I45&lt;=89,"Proveedor Confiable", IF(I45&lt;=100,"Proveedor muy confiable"))))</f>
        <v>Proveedor No Conforme</v>
      </c>
      <c r="H47" s="123"/>
      <c r="I47" s="124"/>
      <c r="J47" s="50"/>
    </row>
    <row r="48" spans="2:16" x14ac:dyDescent="0.25">
      <c r="B48" s="131" t="s">
        <v>71</v>
      </c>
      <c r="C48" s="132"/>
      <c r="D48" s="93" t="s">
        <v>72</v>
      </c>
      <c r="E48" s="93"/>
      <c r="F48" s="227"/>
      <c r="G48" s="125"/>
      <c r="H48" s="126"/>
      <c r="I48" s="127"/>
      <c r="J48" s="50"/>
    </row>
    <row r="49" spans="2:10" x14ac:dyDescent="0.25">
      <c r="B49" s="131" t="s">
        <v>73</v>
      </c>
      <c r="C49" s="132"/>
      <c r="D49" s="93" t="s">
        <v>74</v>
      </c>
      <c r="E49" s="93"/>
      <c r="F49" s="227"/>
      <c r="G49" s="125"/>
      <c r="H49" s="126"/>
      <c r="I49" s="127"/>
      <c r="J49" s="50"/>
    </row>
    <row r="50" spans="2:10" x14ac:dyDescent="0.25">
      <c r="B50" s="94" t="s">
        <v>75</v>
      </c>
      <c r="C50" s="95"/>
      <c r="D50" s="96" t="s">
        <v>76</v>
      </c>
      <c r="E50" s="96"/>
      <c r="F50" s="228"/>
      <c r="G50" s="128"/>
      <c r="H50" s="129"/>
      <c r="I50" s="130"/>
      <c r="J50" s="50"/>
    </row>
    <row r="51" spans="2:10" ht="8.25" customHeight="1" x14ac:dyDescent="0.25">
      <c r="B51" s="52"/>
      <c r="C51" s="53"/>
      <c r="D51" s="53"/>
      <c r="E51" s="53"/>
      <c r="F51" s="54"/>
      <c r="G51" s="54"/>
      <c r="H51" s="54"/>
      <c r="I51" s="55"/>
      <c r="J51" s="56"/>
    </row>
    <row r="52" spans="2:10" x14ac:dyDescent="0.25">
      <c r="B52" s="97" t="s">
        <v>77</v>
      </c>
      <c r="C52" s="98"/>
      <c r="D52" s="98"/>
      <c r="E52" s="98"/>
      <c r="F52" s="97" t="s">
        <v>78</v>
      </c>
      <c r="G52" s="98"/>
      <c r="H52" s="98"/>
      <c r="I52" s="99"/>
      <c r="J52" s="57"/>
    </row>
    <row r="53" spans="2:10" ht="33.75" customHeight="1" x14ac:dyDescent="0.25">
      <c r="B53" s="58" t="s">
        <v>79</v>
      </c>
      <c r="C53" s="100"/>
      <c r="D53" s="100"/>
      <c r="E53" s="101"/>
      <c r="F53" s="102"/>
      <c r="G53" s="103"/>
      <c r="H53" s="103"/>
      <c r="I53" s="104"/>
      <c r="J53" s="59"/>
    </row>
    <row r="54" spans="2:10" x14ac:dyDescent="0.25">
      <c r="B54" s="60" t="s">
        <v>80</v>
      </c>
      <c r="C54" s="111"/>
      <c r="D54" s="111"/>
      <c r="E54" s="112"/>
      <c r="F54" s="105"/>
      <c r="G54" s="106"/>
      <c r="H54" s="106"/>
      <c r="I54" s="107"/>
      <c r="J54" s="59"/>
    </row>
    <row r="55" spans="2:10" x14ac:dyDescent="0.25">
      <c r="B55" s="71" t="s">
        <v>81</v>
      </c>
      <c r="C55" s="111"/>
      <c r="D55" s="111"/>
      <c r="E55" s="112"/>
      <c r="F55" s="108"/>
      <c r="G55" s="109"/>
      <c r="H55" s="109"/>
      <c r="I55" s="110"/>
      <c r="J55" s="59"/>
    </row>
    <row r="56" spans="2:10" ht="25.5" customHeight="1" x14ac:dyDescent="0.25">
      <c r="B56" s="86" t="s">
        <v>82</v>
      </c>
      <c r="C56" s="87"/>
      <c r="D56" s="87"/>
      <c r="E56" s="87"/>
      <c r="F56" s="87"/>
      <c r="G56" s="87"/>
      <c r="H56" s="87"/>
      <c r="I56" s="88"/>
      <c r="J56" s="61"/>
    </row>
    <row r="57" spans="2:10" ht="9.75" customHeight="1" x14ac:dyDescent="0.25">
      <c r="B57" s="62"/>
      <c r="D57" s="62"/>
      <c r="H57" s="62"/>
      <c r="I57" s="62"/>
      <c r="J57" s="62"/>
    </row>
    <row r="58" spans="2:10" x14ac:dyDescent="0.25">
      <c r="B58" s="89" t="s">
        <v>83</v>
      </c>
      <c r="C58" s="89"/>
      <c r="D58" s="89"/>
      <c r="E58" s="89"/>
      <c r="F58" s="89"/>
      <c r="G58" s="89"/>
      <c r="H58" s="89"/>
      <c r="I58" s="89"/>
      <c r="J58" s="51"/>
    </row>
    <row r="59" spans="2:10" ht="51" customHeight="1" x14ac:dyDescent="0.25">
      <c r="B59" s="90" t="s">
        <v>84</v>
      </c>
      <c r="C59" s="91"/>
      <c r="D59" s="91"/>
      <c r="E59" s="91"/>
      <c r="F59" s="91"/>
      <c r="G59" s="91"/>
      <c r="H59" s="91"/>
      <c r="I59" s="92"/>
      <c r="J59" s="63"/>
    </row>
    <row r="60" spans="2:10" x14ac:dyDescent="0.25">
      <c r="B60" s="8" t="s">
        <v>85</v>
      </c>
      <c r="D60" s="62"/>
      <c r="H60" s="62"/>
      <c r="I60" s="62"/>
      <c r="J60" s="62"/>
    </row>
    <row r="80" spans="2:3" x14ac:dyDescent="0.25">
      <c r="B80" s="68"/>
      <c r="C80" s="68"/>
    </row>
  </sheetData>
  <sheetProtection password="E6F5" sheet="1" formatCells="0" formatColumns="0" formatRows="0" insertColumns="0" insertRows="0" insertHyperlinks="0" deleteColumns="0" deleteRows="0" selectLockedCells="1" sort="0" autoFilter="0" pivotTables="0"/>
  <mergeCells count="93">
    <mergeCell ref="B2:B5"/>
    <mergeCell ref="C2:G2"/>
    <mergeCell ref="H2:I2"/>
    <mergeCell ref="C3:G3"/>
    <mergeCell ref="H3:I3"/>
    <mergeCell ref="C4:G5"/>
    <mergeCell ref="H4:I4"/>
    <mergeCell ref="H5:I5"/>
    <mergeCell ref="B16:C16"/>
    <mergeCell ref="D16:I16"/>
    <mergeCell ref="B8:I8"/>
    <mergeCell ref="B10:C10"/>
    <mergeCell ref="D10:I10"/>
    <mergeCell ref="B11:C11"/>
    <mergeCell ref="D11:I11"/>
    <mergeCell ref="B12:C12"/>
    <mergeCell ref="D12:I12"/>
    <mergeCell ref="B13:C13"/>
    <mergeCell ref="D13:I13"/>
    <mergeCell ref="B14:I14"/>
    <mergeCell ref="B15:C15"/>
    <mergeCell ref="D15:I15"/>
    <mergeCell ref="B9:I9"/>
    <mergeCell ref="B17:C17"/>
    <mergeCell ref="D17:I17"/>
    <mergeCell ref="B18:C18"/>
    <mergeCell ref="D18:I18"/>
    <mergeCell ref="B19:C19"/>
    <mergeCell ref="D19:I19"/>
    <mergeCell ref="B20:C20"/>
    <mergeCell ref="D20:I20"/>
    <mergeCell ref="B22:C22"/>
    <mergeCell ref="D22:I22"/>
    <mergeCell ref="B23:C23"/>
    <mergeCell ref="D23:I23"/>
    <mergeCell ref="B21:C21"/>
    <mergeCell ref="D21:I21"/>
    <mergeCell ref="B32:F33"/>
    <mergeCell ref="G32:I32"/>
    <mergeCell ref="B24:C24"/>
    <mergeCell ref="D24:I24"/>
    <mergeCell ref="B25:C25"/>
    <mergeCell ref="D25:I25"/>
    <mergeCell ref="D26:I26"/>
    <mergeCell ref="B27:C27"/>
    <mergeCell ref="D27:I27"/>
    <mergeCell ref="B28:C28"/>
    <mergeCell ref="D28:I28"/>
    <mergeCell ref="B29:I29"/>
    <mergeCell ref="B30:I30"/>
    <mergeCell ref="B31:I31"/>
    <mergeCell ref="B26:C26"/>
    <mergeCell ref="I42:I44"/>
    <mergeCell ref="D43:F43"/>
    <mergeCell ref="D44:F44"/>
    <mergeCell ref="D39:F39"/>
    <mergeCell ref="H39:H41"/>
    <mergeCell ref="I39:I41"/>
    <mergeCell ref="D40:F40"/>
    <mergeCell ref="D41:F41"/>
    <mergeCell ref="B45:G45"/>
    <mergeCell ref="B34:B44"/>
    <mergeCell ref="C34:C37"/>
    <mergeCell ref="D34:F34"/>
    <mergeCell ref="H34:H37"/>
    <mergeCell ref="C39:C41"/>
    <mergeCell ref="D42:F42"/>
    <mergeCell ref="H42:H44"/>
    <mergeCell ref="I34:I37"/>
    <mergeCell ref="D35:F35"/>
    <mergeCell ref="D36:F36"/>
    <mergeCell ref="D37:F37"/>
    <mergeCell ref="D38:F38"/>
    <mergeCell ref="B46:I46"/>
    <mergeCell ref="B47:C47"/>
    <mergeCell ref="D47:E47"/>
    <mergeCell ref="F47:F50"/>
    <mergeCell ref="G47:I50"/>
    <mergeCell ref="B48:C48"/>
    <mergeCell ref="D48:E48"/>
    <mergeCell ref="B49:C49"/>
    <mergeCell ref="B56:I56"/>
    <mergeCell ref="B58:I58"/>
    <mergeCell ref="B59:I59"/>
    <mergeCell ref="D49:E49"/>
    <mergeCell ref="B50:C50"/>
    <mergeCell ref="D50:E50"/>
    <mergeCell ref="B52:E52"/>
    <mergeCell ref="F52:I52"/>
    <mergeCell ref="C53:E53"/>
    <mergeCell ref="F53:I55"/>
    <mergeCell ref="C54:E54"/>
    <mergeCell ref="C55:E55"/>
  </mergeCells>
  <dataValidations disablePrompts="1" count="1">
    <dataValidation type="whole" allowBlank="1" showInputMessage="1" showErrorMessage="1" sqref="I34:I42 J34:J44">
      <formula1>0</formula1>
      <formula2>H34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89B0325-24C7-46A0-963A-3D0DE4B4C30F}">
            <xm:f>NOT(ISERROR(SEARCH($B$47,G47)))</xm:f>
            <xm:f>$B$47</xm:f>
            <x14:dxf>
              <fill>
                <patternFill>
                  <bgColor rgb="FF63BE7B"/>
                </patternFill>
              </fill>
            </x14:dxf>
          </x14:cfRule>
          <x14:cfRule type="containsText" priority="2" operator="containsText" id="{0F94D753-59AA-48CF-A2D9-CB89D199FD72}">
            <xm:f>NOT(ISERROR(SEARCH($B$48,G47)))</xm:f>
            <xm:f>$B$48</xm:f>
            <x14:dxf>
              <fill>
                <patternFill>
                  <bgColor rgb="FFFFEB84"/>
                </patternFill>
              </fill>
            </x14:dxf>
          </x14:cfRule>
          <x14:cfRule type="containsText" priority="3" operator="containsText" id="{44AF703A-B021-42AA-A212-D672D090C492}">
            <xm:f>NOT(ISERROR(SEARCH($B$49,G47)))</xm:f>
            <xm:f>$B$49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29F635B8-E7FD-44B7-84D4-92F6931A2789}">
            <xm:f>NOT(ISERROR(SEARCH($B$50,G47)))</xm:f>
            <xm:f>$B$50</xm:f>
            <x14:dxf>
              <fill>
                <patternFill>
                  <bgColor rgb="FFF8696B"/>
                </patternFill>
              </fill>
            </x14:dxf>
          </x14:cfRule>
          <xm:sqref>G47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'Cálculo-Servicios'!$B$3:$B$4</xm:f>
          </x14:formula1>
          <xm:sqref>G34:G39</xm:sqref>
        </x14:dataValidation>
        <x14:dataValidation type="list" allowBlank="1" showInputMessage="1" showErrorMessage="1">
          <x14:formula1>
            <xm:f>'Cálculo-Servicios'!$B$3:$B$5</xm:f>
          </x14:formula1>
          <xm:sqref>G40:G44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topLeftCell="A13" workbookViewId="0">
      <selection activeCell="C19" sqref="C19:F19"/>
    </sheetView>
  </sheetViews>
  <sheetFormatPr baseColWidth="10" defaultColWidth="11.42578125" defaultRowHeight="15" x14ac:dyDescent="0.25"/>
  <cols>
    <col min="2" max="2" width="10.7109375" customWidth="1"/>
    <col min="3" max="3" width="21" customWidth="1"/>
    <col min="6" max="6" width="28.140625" customWidth="1"/>
    <col min="7" max="7" width="8.42578125" bestFit="1" customWidth="1"/>
    <col min="8" max="8" width="9.140625" bestFit="1" customWidth="1"/>
    <col min="9" max="9" width="13.42578125" bestFit="1" customWidth="1"/>
  </cols>
  <sheetData>
    <row r="2" spans="2:9" x14ac:dyDescent="0.25">
      <c r="B2" s="205" t="s">
        <v>86</v>
      </c>
      <c r="C2" s="205"/>
      <c r="D2" s="205"/>
    </row>
    <row r="3" spans="2:9" x14ac:dyDescent="0.25">
      <c r="B3" s="9" t="s">
        <v>87</v>
      </c>
    </row>
    <row r="4" spans="2:9" x14ac:dyDescent="0.25">
      <c r="B4" s="10" t="s">
        <v>88</v>
      </c>
    </row>
    <row r="5" spans="2:9" x14ac:dyDescent="0.25">
      <c r="B5" s="10" t="s">
        <v>89</v>
      </c>
    </row>
    <row r="7" spans="2:9" ht="15.75" x14ac:dyDescent="0.25">
      <c r="B7" s="206" t="s">
        <v>109</v>
      </c>
      <c r="C7" s="207"/>
      <c r="D7" s="207"/>
      <c r="E7" s="207"/>
      <c r="F7" s="207"/>
      <c r="G7" s="207"/>
      <c r="H7" s="207"/>
      <c r="I7" s="208"/>
    </row>
    <row r="8" spans="2:9" x14ac:dyDescent="0.25">
      <c r="G8" s="32" t="s">
        <v>110</v>
      </c>
      <c r="H8" s="32" t="s">
        <v>111</v>
      </c>
      <c r="I8" s="32" t="s">
        <v>112</v>
      </c>
    </row>
    <row r="9" spans="2:9" ht="39.75" customHeight="1" x14ac:dyDescent="0.25">
      <c r="B9" s="202" t="s">
        <v>48</v>
      </c>
      <c r="C9" s="209" t="s">
        <v>99</v>
      </c>
      <c r="D9" s="212" t="s">
        <v>100</v>
      </c>
      <c r="E9" s="213"/>
      <c r="F9" s="213"/>
      <c r="G9" s="2">
        <f>+'E.P SERVICIOS'!G34</f>
        <v>0</v>
      </c>
      <c r="H9" s="214">
        <v>30</v>
      </c>
      <c r="I9" s="7" t="e" cm="1">
        <f t="array" ref="I9">_xlfn.IFS(G9="SI",$H$9/$G$13,G9="NO",0)</f>
        <v>#N/A</v>
      </c>
    </row>
    <row r="10" spans="2:9" ht="46.5" customHeight="1" x14ac:dyDescent="0.25">
      <c r="B10" s="203"/>
      <c r="C10" s="210"/>
      <c r="D10" s="212" t="s">
        <v>113</v>
      </c>
      <c r="E10" s="213"/>
      <c r="F10" s="213"/>
      <c r="G10" s="2">
        <f>+'E.P SERVICIOS'!G35</f>
        <v>0</v>
      </c>
      <c r="H10" s="215"/>
      <c r="I10" s="7" t="e" cm="1">
        <f t="array" ref="I10">_xlfn.IFS(G10="SI",$H$9/$G$13,G10="NO",0)</f>
        <v>#N/A</v>
      </c>
    </row>
    <row r="11" spans="2:9" ht="18" customHeight="1" x14ac:dyDescent="0.25">
      <c r="B11" s="203"/>
      <c r="C11" s="210"/>
      <c r="D11" s="217" t="s">
        <v>102</v>
      </c>
      <c r="E11" s="218"/>
      <c r="F11" s="218"/>
      <c r="G11" s="2">
        <f>+'E.P SERVICIOS'!G36</f>
        <v>0</v>
      </c>
      <c r="H11" s="215"/>
      <c r="I11" s="7" t="e" cm="1">
        <f t="array" ref="I11">_xlfn.IFS(G11="SI",$H$9/$G$13,G11="NO",0)</f>
        <v>#N/A</v>
      </c>
    </row>
    <row r="12" spans="2:9" ht="53.25" customHeight="1" x14ac:dyDescent="0.25">
      <c r="B12" s="203"/>
      <c r="C12" s="211"/>
      <c r="D12" s="217" t="s">
        <v>103</v>
      </c>
      <c r="E12" s="218"/>
      <c r="F12" s="219"/>
      <c r="G12" s="2">
        <f>+'E.P SERVICIOS'!G37</f>
        <v>0</v>
      </c>
      <c r="H12" s="216"/>
      <c r="I12" s="7" t="e" cm="1">
        <f t="array" ref="I12">_xlfn.IFS(G12="SI",$H$9/$G$13,G12="NO",0)</f>
        <v>#N/A</v>
      </c>
    </row>
    <row r="13" spans="2:9" x14ac:dyDescent="0.25">
      <c r="B13" s="203"/>
      <c r="C13" s="241"/>
      <c r="D13" s="242"/>
      <c r="E13" s="242"/>
      <c r="F13" s="242"/>
      <c r="G13" s="25">
        <f>COUNTIFS(G9:G12,"SI")+COUNTIFS(G9:G12,"NO")</f>
        <v>0</v>
      </c>
      <c r="H13" s="26" t="s">
        <v>93</v>
      </c>
      <c r="I13" s="22">
        <f>SUMIFS(I9:I12,G9:G12,"SI")</f>
        <v>0</v>
      </c>
    </row>
    <row r="14" spans="2:9" ht="56.25" customHeight="1" x14ac:dyDescent="0.25">
      <c r="B14" s="203"/>
      <c r="C14" s="4" t="s">
        <v>54</v>
      </c>
      <c r="D14" s="189" t="s">
        <v>104</v>
      </c>
      <c r="E14" s="190"/>
      <c r="F14" s="191"/>
      <c r="G14" s="2">
        <f>+'E.P SERVICIOS'!G38</f>
        <v>0</v>
      </c>
      <c r="H14" s="3">
        <v>20</v>
      </c>
      <c r="I14" s="3" t="e" cm="1">
        <f t="array" ref="I14">_xlfn.IFS(G14="SI",H14,G14="NO",0)</f>
        <v>#N/A</v>
      </c>
    </row>
    <row r="15" spans="2:9" ht="18.75" customHeight="1" x14ac:dyDescent="0.25">
      <c r="B15" s="203"/>
      <c r="C15" s="223"/>
      <c r="D15" s="224"/>
      <c r="E15" s="224"/>
      <c r="F15" s="224"/>
      <c r="G15" s="225"/>
      <c r="H15" s="27" t="s">
        <v>93</v>
      </c>
      <c r="I15" s="18">
        <f>IFERROR(+I14,0)</f>
        <v>0</v>
      </c>
    </row>
    <row r="16" spans="2:9" ht="48" customHeight="1" x14ac:dyDescent="0.25">
      <c r="B16" s="203"/>
      <c r="C16" s="195" t="s">
        <v>94</v>
      </c>
      <c r="D16" s="196" t="s">
        <v>105</v>
      </c>
      <c r="E16" s="197"/>
      <c r="F16" s="198"/>
      <c r="G16" s="2">
        <f>+'E.P SERVICIOS'!G39</f>
        <v>0</v>
      </c>
      <c r="H16" s="214">
        <v>20</v>
      </c>
      <c r="I16" s="33" t="e" cm="1">
        <f t="array" ref="I16">_xlfn.IFS(G16="SI",$H$16/$G$19,G16="NO",0)</f>
        <v>#N/A</v>
      </c>
    </row>
    <row r="17" spans="2:9" ht="48" customHeight="1" x14ac:dyDescent="0.25">
      <c r="B17" s="203"/>
      <c r="C17" s="195"/>
      <c r="D17" s="196" t="s">
        <v>58</v>
      </c>
      <c r="E17" s="197"/>
      <c r="F17" s="198"/>
      <c r="G17" s="2">
        <f>+'E.P SERVICIOS'!G40</f>
        <v>0</v>
      </c>
      <c r="H17" s="215"/>
      <c r="I17" s="33" t="e" cm="1">
        <f t="array" ref="I17">_xlfn.IFS(G17="SI",$H$16/$G$19,G17="NO",0)</f>
        <v>#N/A</v>
      </c>
    </row>
    <row r="18" spans="2:9" ht="48" customHeight="1" x14ac:dyDescent="0.25">
      <c r="B18" s="203"/>
      <c r="C18" s="195"/>
      <c r="D18" s="196" t="s">
        <v>106</v>
      </c>
      <c r="E18" s="197"/>
      <c r="F18" s="198"/>
      <c r="G18" s="2">
        <f>+'E.P SERVICIOS'!G41</f>
        <v>0</v>
      </c>
      <c r="H18" s="216"/>
      <c r="I18" s="33" t="e" cm="1">
        <f t="array" ref="I18">_xlfn.IFS(G18="SI",$H$16/$G$19,G18="NO",0)</f>
        <v>#N/A</v>
      </c>
    </row>
    <row r="19" spans="2:9" ht="24.75" customHeight="1" x14ac:dyDescent="0.25">
      <c r="B19" s="203"/>
      <c r="C19" s="199"/>
      <c r="D19" s="200"/>
      <c r="E19" s="200"/>
      <c r="F19" s="201"/>
      <c r="G19" s="28">
        <f>COUNTIFS(G16:G18,"SI")+COUNTIFS(G16:G18,"NO")</f>
        <v>0</v>
      </c>
      <c r="H19" s="15" t="s">
        <v>93</v>
      </c>
      <c r="I19" s="21">
        <f>SUMIFS(I16:I18,G16:G18,"SI")</f>
        <v>0</v>
      </c>
    </row>
    <row r="20" spans="2:9" ht="117.75" customHeight="1" x14ac:dyDescent="0.25">
      <c r="B20" s="203"/>
      <c r="C20" s="23" t="s">
        <v>60</v>
      </c>
      <c r="D20" s="189" t="s">
        <v>95</v>
      </c>
      <c r="E20" s="190"/>
      <c r="F20" s="191"/>
      <c r="G20" s="2">
        <f>+'E.P SERVICIOS'!G42</f>
        <v>0</v>
      </c>
      <c r="H20" s="214">
        <v>30</v>
      </c>
      <c r="I20" s="19" t="e" cm="1">
        <f t="array" ref="I20">_xlfn.IFS(G20="SI",$H$20/$G$23,G20="NO",0)</f>
        <v>#N/A</v>
      </c>
    </row>
    <row r="21" spans="2:9" ht="60.75" customHeight="1" x14ac:dyDescent="0.25">
      <c r="B21" s="203"/>
      <c r="C21" s="23" t="s">
        <v>62</v>
      </c>
      <c r="D21" s="189" t="s">
        <v>96</v>
      </c>
      <c r="E21" s="190"/>
      <c r="F21" s="191"/>
      <c r="G21" s="2">
        <f>+'E.P SERVICIOS'!G43</f>
        <v>0</v>
      </c>
      <c r="H21" s="215"/>
      <c r="I21" s="19" t="e" cm="1">
        <f t="array" ref="I21">_xlfn.IFS(G21="SI",$H$20/$G$23,G21="NO",0)</f>
        <v>#N/A</v>
      </c>
    </row>
    <row r="22" spans="2:9" ht="69.75" customHeight="1" x14ac:dyDescent="0.25">
      <c r="B22" s="203"/>
      <c r="C22" s="24" t="s">
        <v>64</v>
      </c>
      <c r="D22" s="190" t="s">
        <v>97</v>
      </c>
      <c r="E22" s="190"/>
      <c r="F22" s="191"/>
      <c r="G22" s="2">
        <f>+'E.P SERVICIOS'!G44</f>
        <v>0</v>
      </c>
      <c r="H22" s="216"/>
      <c r="I22" s="19" t="e" cm="1">
        <f t="array" ref="I22">_xlfn.IFS(G22="SI",$H$20/$G$23,G22="NO",0)</f>
        <v>#N/A</v>
      </c>
    </row>
    <row r="23" spans="2:9" ht="23.25" customHeight="1" x14ac:dyDescent="0.25">
      <c r="B23" s="204"/>
      <c r="C23" s="243"/>
      <c r="D23" s="244"/>
      <c r="E23" s="244"/>
      <c r="F23" s="245"/>
      <c r="G23" s="34">
        <f>COUNTIFS(G20:G22,"SI")+COUNTIFS(G20:G22,"NO")</f>
        <v>0</v>
      </c>
      <c r="H23" s="17" t="s">
        <v>93</v>
      </c>
      <c r="I23" s="16">
        <f>SUMIFS(I20:I22,G20:G22,"SI")</f>
        <v>0</v>
      </c>
    </row>
  </sheetData>
  <mergeCells count="23">
    <mergeCell ref="B2:D2"/>
    <mergeCell ref="B7:I7"/>
    <mergeCell ref="B9:B23"/>
    <mergeCell ref="C9:C12"/>
    <mergeCell ref="D9:F9"/>
    <mergeCell ref="H9:H12"/>
    <mergeCell ref="D10:F10"/>
    <mergeCell ref="D11:F11"/>
    <mergeCell ref="D12:F12"/>
    <mergeCell ref="C13:F13"/>
    <mergeCell ref="H20:H22"/>
    <mergeCell ref="D21:F21"/>
    <mergeCell ref="D22:F22"/>
    <mergeCell ref="C23:F23"/>
    <mergeCell ref="D14:F14"/>
    <mergeCell ref="C15:G15"/>
    <mergeCell ref="C19:F19"/>
    <mergeCell ref="D20:F20"/>
    <mergeCell ref="C16:C18"/>
    <mergeCell ref="D16:F16"/>
    <mergeCell ref="H16:H18"/>
    <mergeCell ref="D17:F17"/>
    <mergeCell ref="D18:F18"/>
  </mergeCells>
  <dataValidations disablePrompts="1" count="1">
    <dataValidation type="whole" allowBlank="1" showInputMessage="1" showErrorMessage="1" sqref="I14:I19">
      <formula1>0</formula1>
      <formula2>H14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P84"/>
  <sheetViews>
    <sheetView showGridLines="0" tabSelected="1" showRuler="0" view="pageBreakPreview" zoomScale="110" zoomScaleNormal="100" zoomScaleSheetLayoutView="110" zoomScalePageLayoutView="120" workbookViewId="0">
      <selection activeCell="H5" sqref="H5:I5"/>
    </sheetView>
  </sheetViews>
  <sheetFormatPr baseColWidth="10" defaultColWidth="11.42578125" defaultRowHeight="15" x14ac:dyDescent="0.25"/>
  <cols>
    <col min="1" max="1" width="5.7109375" style="35" customWidth="1"/>
    <col min="2" max="2" width="9.140625" style="35" customWidth="1"/>
    <col min="3" max="3" width="18.7109375" style="35" customWidth="1"/>
    <col min="4" max="4" width="15.85546875" style="35" customWidth="1"/>
    <col min="5" max="5" width="20.42578125" style="35" customWidth="1"/>
    <col min="6" max="6" width="70.7109375" style="35" customWidth="1"/>
    <col min="7" max="7" width="10.42578125" style="35" customWidth="1"/>
    <col min="8" max="8" width="9.140625" style="35" customWidth="1"/>
    <col min="9" max="9" width="12.28515625" style="35" customWidth="1"/>
    <col min="10" max="10" width="3.7109375" style="35" customWidth="1"/>
    <col min="11" max="11" width="9" style="35" customWidth="1"/>
    <col min="12" max="12" width="10.140625" style="35" customWidth="1"/>
    <col min="13" max="13" width="11.85546875" style="35" bestFit="1" customWidth="1"/>
    <col min="14" max="16384" width="11.42578125" style="35"/>
  </cols>
  <sheetData>
    <row r="1" spans="2:10" ht="15.75" customHeight="1" x14ac:dyDescent="0.25"/>
    <row r="2" spans="2:10" x14ac:dyDescent="0.25">
      <c r="B2" s="185"/>
      <c r="C2" s="188" t="s">
        <v>1</v>
      </c>
      <c r="D2" s="188"/>
      <c r="E2" s="188"/>
      <c r="F2" s="188"/>
      <c r="G2" s="188"/>
      <c r="H2" s="188" t="s">
        <v>146</v>
      </c>
      <c r="I2" s="188"/>
      <c r="J2" s="36"/>
    </row>
    <row r="3" spans="2:10" x14ac:dyDescent="0.25">
      <c r="B3" s="186"/>
      <c r="C3" s="188" t="s">
        <v>2</v>
      </c>
      <c r="D3" s="188"/>
      <c r="E3" s="188"/>
      <c r="F3" s="188"/>
      <c r="G3" s="188"/>
      <c r="H3" s="188" t="s">
        <v>138</v>
      </c>
      <c r="I3" s="188"/>
      <c r="J3" s="36"/>
    </row>
    <row r="4" spans="2:10" x14ac:dyDescent="0.25">
      <c r="B4" s="186"/>
      <c r="C4" s="188" t="s">
        <v>132</v>
      </c>
      <c r="D4" s="188"/>
      <c r="E4" s="188"/>
      <c r="F4" s="188"/>
      <c r="G4" s="188"/>
      <c r="H4" s="188" t="s">
        <v>145</v>
      </c>
      <c r="I4" s="188"/>
      <c r="J4" s="36"/>
    </row>
    <row r="5" spans="2:10" x14ac:dyDescent="0.25">
      <c r="B5" s="187"/>
      <c r="C5" s="188"/>
      <c r="D5" s="188"/>
      <c r="E5" s="188"/>
      <c r="F5" s="188"/>
      <c r="G5" s="188"/>
      <c r="H5" s="259" t="s">
        <v>149</v>
      </c>
      <c r="I5" s="259"/>
      <c r="J5" s="36"/>
    </row>
    <row r="7" spans="2:10" x14ac:dyDescent="0.25">
      <c r="B7" s="1" t="s">
        <v>4</v>
      </c>
      <c r="D7" s="37"/>
      <c r="F7" s="38"/>
    </row>
    <row r="8" spans="2:10" x14ac:dyDescent="0.25">
      <c r="B8" s="173" t="s">
        <v>114</v>
      </c>
      <c r="C8" s="174"/>
      <c r="D8" s="174"/>
      <c r="E8" s="174"/>
      <c r="F8" s="174"/>
      <c r="G8" s="174"/>
      <c r="H8" s="174"/>
      <c r="I8" s="175"/>
      <c r="J8" s="39"/>
    </row>
    <row r="9" spans="2:10" x14ac:dyDescent="0.25">
      <c r="B9" s="173" t="s">
        <v>5</v>
      </c>
      <c r="C9" s="174"/>
      <c r="D9" s="174"/>
      <c r="E9" s="174"/>
      <c r="F9" s="174"/>
      <c r="G9" s="174"/>
      <c r="H9" s="174"/>
      <c r="I9" s="175"/>
      <c r="J9" s="39"/>
    </row>
    <row r="10" spans="2:10" ht="15" customHeight="1" x14ac:dyDescent="0.25">
      <c r="B10" s="168" t="s">
        <v>6</v>
      </c>
      <c r="C10" s="169"/>
      <c r="D10" s="170" t="s">
        <v>115</v>
      </c>
      <c r="E10" s="171"/>
      <c r="F10" s="171"/>
      <c r="G10" s="171"/>
      <c r="H10" s="171"/>
      <c r="I10" s="172"/>
      <c r="J10" s="40"/>
    </row>
    <row r="11" spans="2:10" ht="15" customHeight="1" x14ac:dyDescent="0.25">
      <c r="B11" s="168" t="s">
        <v>8</v>
      </c>
      <c r="C11" s="169"/>
      <c r="D11" s="170" t="s">
        <v>9</v>
      </c>
      <c r="E11" s="171"/>
      <c r="F11" s="171"/>
      <c r="G11" s="171"/>
      <c r="H11" s="171"/>
      <c r="I11" s="172"/>
      <c r="J11" s="40"/>
    </row>
    <row r="12" spans="2:10" ht="22.5" customHeight="1" x14ac:dyDescent="0.25">
      <c r="B12" s="168" t="s">
        <v>10</v>
      </c>
      <c r="C12" s="169"/>
      <c r="D12" s="170" t="s">
        <v>11</v>
      </c>
      <c r="E12" s="171"/>
      <c r="F12" s="171"/>
      <c r="G12" s="171"/>
      <c r="H12" s="171"/>
      <c r="I12" s="172"/>
      <c r="J12" s="40"/>
    </row>
    <row r="13" spans="2:10" ht="22.5" customHeight="1" x14ac:dyDescent="0.25">
      <c r="B13" s="168" t="s">
        <v>12</v>
      </c>
      <c r="C13" s="169"/>
      <c r="D13" s="170" t="s">
        <v>13</v>
      </c>
      <c r="E13" s="171"/>
      <c r="F13" s="171"/>
      <c r="G13" s="171"/>
      <c r="H13" s="171"/>
      <c r="I13" s="172"/>
      <c r="J13" s="40"/>
    </row>
    <row r="14" spans="2:10" x14ac:dyDescent="0.25">
      <c r="B14" s="173" t="s">
        <v>14</v>
      </c>
      <c r="C14" s="174"/>
      <c r="D14" s="174"/>
      <c r="E14" s="174"/>
      <c r="F14" s="174"/>
      <c r="G14" s="174"/>
      <c r="H14" s="174"/>
      <c r="I14" s="175"/>
      <c r="J14" s="39"/>
    </row>
    <row r="15" spans="2:10" ht="39.950000000000003" customHeight="1" x14ac:dyDescent="0.25">
      <c r="B15" s="168" t="s">
        <v>15</v>
      </c>
      <c r="C15" s="169"/>
      <c r="D15" s="170" t="s">
        <v>16</v>
      </c>
      <c r="E15" s="171"/>
      <c r="F15" s="171"/>
      <c r="G15" s="171"/>
      <c r="H15" s="171"/>
      <c r="I15" s="172"/>
      <c r="J15" s="40"/>
    </row>
    <row r="16" spans="2:10" ht="23.25" customHeight="1" x14ac:dyDescent="0.25">
      <c r="B16" s="168" t="s">
        <v>17</v>
      </c>
      <c r="C16" s="182"/>
      <c r="D16" s="170" t="s">
        <v>18</v>
      </c>
      <c r="E16" s="171"/>
      <c r="F16" s="171"/>
      <c r="G16" s="171"/>
      <c r="H16" s="171"/>
      <c r="I16" s="172"/>
      <c r="J16" s="40"/>
    </row>
    <row r="17" spans="2:10" ht="30" customHeight="1" x14ac:dyDescent="0.25">
      <c r="B17" s="168" t="s">
        <v>19</v>
      </c>
      <c r="C17" s="182"/>
      <c r="D17" s="170" t="s">
        <v>16</v>
      </c>
      <c r="E17" s="171"/>
      <c r="F17" s="171"/>
      <c r="G17" s="171"/>
      <c r="H17" s="171"/>
      <c r="I17" s="172"/>
      <c r="J17" s="40"/>
    </row>
    <row r="18" spans="2:10" ht="23.25" customHeight="1" x14ac:dyDescent="0.25">
      <c r="B18" s="168" t="s">
        <v>20</v>
      </c>
      <c r="C18" s="182"/>
      <c r="D18" s="170" t="s">
        <v>21</v>
      </c>
      <c r="E18" s="171"/>
      <c r="F18" s="171"/>
      <c r="G18" s="171"/>
      <c r="H18" s="171"/>
      <c r="I18" s="172"/>
      <c r="J18" s="40"/>
    </row>
    <row r="19" spans="2:10" ht="35.25" customHeight="1" x14ac:dyDescent="0.25">
      <c r="B19" s="168" t="s">
        <v>22</v>
      </c>
      <c r="C19" s="169"/>
      <c r="D19" s="170" t="s">
        <v>23</v>
      </c>
      <c r="E19" s="171"/>
      <c r="F19" s="171"/>
      <c r="G19" s="171"/>
      <c r="H19" s="171"/>
      <c r="I19" s="172"/>
      <c r="J19" s="40"/>
    </row>
    <row r="20" spans="2:10" ht="35.25" customHeight="1" x14ac:dyDescent="0.25">
      <c r="B20" s="168" t="s">
        <v>24</v>
      </c>
      <c r="C20" s="169"/>
      <c r="D20" s="170" t="s">
        <v>25</v>
      </c>
      <c r="E20" s="171"/>
      <c r="F20" s="171"/>
      <c r="G20" s="171"/>
      <c r="H20" s="171"/>
      <c r="I20" s="172"/>
      <c r="J20" s="40"/>
    </row>
    <row r="21" spans="2:10" ht="34.5" customHeight="1" x14ac:dyDescent="0.25">
      <c r="B21" s="168" t="s">
        <v>26</v>
      </c>
      <c r="C21" s="169"/>
      <c r="D21" s="170" t="s">
        <v>27</v>
      </c>
      <c r="E21" s="171"/>
      <c r="F21" s="171"/>
      <c r="G21" s="171"/>
      <c r="H21" s="171"/>
      <c r="I21" s="172"/>
      <c r="J21" s="40"/>
    </row>
    <row r="22" spans="2:10" ht="27.75" customHeight="1" x14ac:dyDescent="0.25">
      <c r="B22" s="168" t="s">
        <v>28</v>
      </c>
      <c r="C22" s="169"/>
      <c r="D22" s="170" t="s">
        <v>29</v>
      </c>
      <c r="E22" s="171"/>
      <c r="F22" s="171"/>
      <c r="G22" s="171"/>
      <c r="H22" s="171"/>
      <c r="I22" s="172"/>
      <c r="J22" s="40"/>
    </row>
    <row r="23" spans="2:10" ht="29.25" customHeight="1" x14ac:dyDescent="0.25">
      <c r="B23" s="168" t="s">
        <v>30</v>
      </c>
      <c r="C23" s="169"/>
      <c r="D23" s="170" t="s">
        <v>16</v>
      </c>
      <c r="E23" s="171"/>
      <c r="F23" s="171"/>
      <c r="G23" s="171"/>
      <c r="H23" s="171"/>
      <c r="I23" s="172"/>
      <c r="J23" s="40"/>
    </row>
    <row r="24" spans="2:10" ht="24" customHeight="1" x14ac:dyDescent="0.25">
      <c r="B24" s="183" t="s">
        <v>31</v>
      </c>
      <c r="C24" s="184"/>
      <c r="D24" s="170" t="s">
        <v>32</v>
      </c>
      <c r="E24" s="171"/>
      <c r="F24" s="171"/>
      <c r="G24" s="171"/>
      <c r="H24" s="171"/>
      <c r="I24" s="172"/>
      <c r="J24" s="40"/>
    </row>
    <row r="25" spans="2:10" ht="36.75" customHeight="1" x14ac:dyDescent="0.25">
      <c r="B25" s="168" t="s">
        <v>33</v>
      </c>
      <c r="C25" s="169"/>
      <c r="D25" s="170" t="s">
        <v>34</v>
      </c>
      <c r="E25" s="171"/>
      <c r="F25" s="171"/>
      <c r="G25" s="171"/>
      <c r="H25" s="171"/>
      <c r="I25" s="172"/>
      <c r="J25" s="40"/>
    </row>
    <row r="26" spans="2:10" ht="24" customHeight="1" x14ac:dyDescent="0.25">
      <c r="B26" s="183" t="s">
        <v>35</v>
      </c>
      <c r="C26" s="184"/>
      <c r="D26" s="170" t="s">
        <v>36</v>
      </c>
      <c r="E26" s="171"/>
      <c r="F26" s="171"/>
      <c r="G26" s="171"/>
      <c r="H26" s="171"/>
      <c r="I26" s="172"/>
      <c r="J26" s="40"/>
    </row>
    <row r="27" spans="2:10" ht="28.5" customHeight="1" x14ac:dyDescent="0.25">
      <c r="B27" s="168" t="s">
        <v>37</v>
      </c>
      <c r="C27" s="169"/>
      <c r="D27" s="170" t="s">
        <v>38</v>
      </c>
      <c r="E27" s="171"/>
      <c r="F27" s="171"/>
      <c r="G27" s="171"/>
      <c r="H27" s="171"/>
      <c r="I27" s="172"/>
      <c r="J27" s="40"/>
    </row>
    <row r="28" spans="2:10" ht="15" customHeight="1" x14ac:dyDescent="0.25">
      <c r="B28" s="168" t="s">
        <v>39</v>
      </c>
      <c r="C28" s="169"/>
      <c r="D28" s="170" t="s">
        <v>16</v>
      </c>
      <c r="E28" s="171"/>
      <c r="F28" s="171"/>
      <c r="G28" s="171"/>
      <c r="H28" s="171"/>
      <c r="I28" s="172"/>
      <c r="J28" s="40"/>
    </row>
    <row r="29" spans="2:10" x14ac:dyDescent="0.25">
      <c r="B29" s="173" t="s">
        <v>40</v>
      </c>
      <c r="C29" s="174"/>
      <c r="D29" s="174"/>
      <c r="E29" s="174"/>
      <c r="F29" s="174"/>
      <c r="G29" s="174"/>
      <c r="H29" s="174"/>
      <c r="I29" s="175"/>
      <c r="J29" s="39"/>
    </row>
    <row r="30" spans="2:10" ht="70.5" customHeight="1" x14ac:dyDescent="0.25">
      <c r="B30" s="176" t="s">
        <v>41</v>
      </c>
      <c r="C30" s="177"/>
      <c r="D30" s="177"/>
      <c r="E30" s="177"/>
      <c r="F30" s="177"/>
      <c r="G30" s="177"/>
      <c r="H30" s="177"/>
      <c r="I30" s="178"/>
      <c r="J30" s="41"/>
    </row>
    <row r="31" spans="2:10" ht="27" customHeight="1" x14ac:dyDescent="0.25">
      <c r="B31" s="179" t="s">
        <v>42</v>
      </c>
      <c r="C31" s="180"/>
      <c r="D31" s="180"/>
      <c r="E31" s="180"/>
      <c r="F31" s="180"/>
      <c r="G31" s="180"/>
      <c r="H31" s="180"/>
      <c r="I31" s="181"/>
      <c r="J31" s="42"/>
    </row>
    <row r="32" spans="2:10" x14ac:dyDescent="0.25">
      <c r="B32" s="159" t="s">
        <v>43</v>
      </c>
      <c r="C32" s="160"/>
      <c r="D32" s="160"/>
      <c r="E32" s="160"/>
      <c r="F32" s="161"/>
      <c r="G32" s="165" t="s">
        <v>44</v>
      </c>
      <c r="H32" s="166"/>
      <c r="I32" s="167"/>
      <c r="J32" s="43"/>
    </row>
    <row r="33" spans="2:16" x14ac:dyDescent="0.25">
      <c r="B33" s="162"/>
      <c r="C33" s="163"/>
      <c r="D33" s="163"/>
      <c r="E33" s="163"/>
      <c r="F33" s="164"/>
      <c r="G33" s="79" t="s">
        <v>45</v>
      </c>
      <c r="H33" s="44" t="s">
        <v>46</v>
      </c>
      <c r="I33" s="44" t="s">
        <v>47</v>
      </c>
      <c r="J33" s="43"/>
    </row>
    <row r="34" spans="2:16" ht="26.25" customHeight="1" x14ac:dyDescent="0.25">
      <c r="B34" s="145" t="s">
        <v>48</v>
      </c>
      <c r="C34" s="147" t="s">
        <v>116</v>
      </c>
      <c r="D34" s="136" t="s">
        <v>117</v>
      </c>
      <c r="E34" s="137"/>
      <c r="F34" s="137"/>
      <c r="G34" s="64"/>
      <c r="H34" s="152">
        <v>30</v>
      </c>
      <c r="I34" s="133">
        <f>+'Cálculo-Obra'!I17</f>
        <v>0</v>
      </c>
      <c r="J34" s="47"/>
      <c r="L34" s="66"/>
      <c r="M34" s="66"/>
      <c r="N34" s="66"/>
      <c r="O34" s="66"/>
      <c r="P34" s="66"/>
    </row>
    <row r="35" spans="2:16" ht="26.25" customHeight="1" x14ac:dyDescent="0.25">
      <c r="B35" s="146"/>
      <c r="C35" s="148"/>
      <c r="D35" s="136" t="s">
        <v>118</v>
      </c>
      <c r="E35" s="137"/>
      <c r="F35" s="137"/>
      <c r="G35" s="64"/>
      <c r="H35" s="153"/>
      <c r="I35" s="134"/>
      <c r="J35" s="47"/>
      <c r="L35" s="66"/>
      <c r="M35" s="66"/>
      <c r="N35" s="66"/>
      <c r="O35" s="66"/>
      <c r="P35" s="66"/>
    </row>
    <row r="36" spans="2:16" ht="36" customHeight="1" x14ac:dyDescent="0.25">
      <c r="B36" s="146"/>
      <c r="C36" s="148"/>
      <c r="D36" s="136" t="s">
        <v>119</v>
      </c>
      <c r="E36" s="137"/>
      <c r="F36" s="137"/>
      <c r="G36" s="64"/>
      <c r="H36" s="153"/>
      <c r="I36" s="134"/>
      <c r="J36" s="47"/>
      <c r="L36" s="66"/>
      <c r="M36" s="66"/>
      <c r="N36" s="66"/>
      <c r="O36" s="66"/>
      <c r="P36" s="66"/>
    </row>
    <row r="37" spans="2:16" ht="26.25" customHeight="1" x14ac:dyDescent="0.25">
      <c r="B37" s="146"/>
      <c r="C37" s="148"/>
      <c r="D37" s="136" t="s">
        <v>120</v>
      </c>
      <c r="E37" s="137"/>
      <c r="F37" s="137"/>
      <c r="G37" s="64"/>
      <c r="H37" s="153"/>
      <c r="I37" s="134"/>
      <c r="J37" s="47"/>
      <c r="L37" s="66"/>
      <c r="M37" s="66"/>
      <c r="N37" s="66"/>
      <c r="O37" s="66"/>
      <c r="P37" s="66"/>
    </row>
    <row r="38" spans="2:16" ht="26.25" customHeight="1" x14ac:dyDescent="0.25">
      <c r="B38" s="146"/>
      <c r="C38" s="148"/>
      <c r="D38" s="136" t="s">
        <v>121</v>
      </c>
      <c r="E38" s="137"/>
      <c r="F38" s="137"/>
      <c r="G38" s="64"/>
      <c r="H38" s="153"/>
      <c r="I38" s="134"/>
      <c r="J38" s="47"/>
      <c r="L38" s="66"/>
      <c r="M38" s="66"/>
      <c r="N38" s="66"/>
      <c r="O38" s="66"/>
      <c r="P38" s="66"/>
    </row>
    <row r="39" spans="2:16" ht="39" customHeight="1" x14ac:dyDescent="0.25">
      <c r="B39" s="146"/>
      <c r="C39" s="148"/>
      <c r="D39" s="136" t="s">
        <v>122</v>
      </c>
      <c r="E39" s="137"/>
      <c r="F39" s="137"/>
      <c r="G39" s="64"/>
      <c r="H39" s="153"/>
      <c r="I39" s="134"/>
      <c r="J39" s="47"/>
      <c r="L39" s="67"/>
      <c r="M39" s="67"/>
      <c r="N39" s="67"/>
      <c r="O39" s="67"/>
      <c r="P39" s="67"/>
    </row>
    <row r="40" spans="2:16" ht="27" customHeight="1" x14ac:dyDescent="0.25">
      <c r="B40" s="146"/>
      <c r="C40" s="148"/>
      <c r="D40" s="136" t="s">
        <v>123</v>
      </c>
      <c r="E40" s="137"/>
      <c r="F40" s="137"/>
      <c r="G40" s="64"/>
      <c r="H40" s="153"/>
      <c r="I40" s="134"/>
      <c r="J40" s="47"/>
      <c r="L40" s="67"/>
      <c r="M40" s="67"/>
      <c r="N40" s="67"/>
      <c r="O40" s="67"/>
      <c r="P40" s="67"/>
    </row>
    <row r="41" spans="2:16" ht="36.75" customHeight="1" x14ac:dyDescent="0.25">
      <c r="B41" s="146"/>
      <c r="C41" s="149"/>
      <c r="D41" s="136" t="s">
        <v>124</v>
      </c>
      <c r="E41" s="137"/>
      <c r="F41" s="137"/>
      <c r="G41" s="64"/>
      <c r="H41" s="154"/>
      <c r="I41" s="135"/>
      <c r="J41" s="47"/>
      <c r="L41" s="67"/>
      <c r="M41" s="67"/>
      <c r="N41" s="67"/>
      <c r="O41" s="67"/>
      <c r="P41" s="67"/>
    </row>
    <row r="42" spans="2:16" ht="50.25" customHeight="1" x14ac:dyDescent="0.25">
      <c r="B42" s="146"/>
      <c r="C42" s="48" t="s">
        <v>54</v>
      </c>
      <c r="D42" s="139" t="s">
        <v>125</v>
      </c>
      <c r="E42" s="140"/>
      <c r="F42" s="141"/>
      <c r="G42" s="64"/>
      <c r="H42" s="45">
        <v>20</v>
      </c>
      <c r="I42" s="46">
        <f>+'Cálculo-Obra'!I19</f>
        <v>0</v>
      </c>
      <c r="J42" s="47"/>
    </row>
    <row r="43" spans="2:16" ht="27.75" customHeight="1" x14ac:dyDescent="0.25">
      <c r="B43" s="146"/>
      <c r="C43" s="155" t="s">
        <v>126</v>
      </c>
      <c r="D43" s="158" t="s">
        <v>127</v>
      </c>
      <c r="E43" s="156"/>
      <c r="F43" s="157"/>
      <c r="G43" s="64"/>
      <c r="H43" s="152">
        <v>20</v>
      </c>
      <c r="I43" s="133">
        <f>+'Cálculo-Obra'!I23</f>
        <v>0</v>
      </c>
      <c r="J43" s="47"/>
    </row>
    <row r="44" spans="2:16" ht="30.75" customHeight="1" x14ac:dyDescent="0.25">
      <c r="B44" s="146"/>
      <c r="C44" s="155"/>
      <c r="D44" s="158" t="s">
        <v>140</v>
      </c>
      <c r="E44" s="156"/>
      <c r="F44" s="157"/>
      <c r="G44" s="64"/>
      <c r="H44" s="153"/>
      <c r="I44" s="134"/>
      <c r="J44" s="47"/>
    </row>
    <row r="45" spans="2:16" ht="27.75" customHeight="1" x14ac:dyDescent="0.25">
      <c r="B45" s="146"/>
      <c r="C45" s="155"/>
      <c r="D45" s="158" t="s">
        <v>144</v>
      </c>
      <c r="E45" s="156"/>
      <c r="F45" s="157"/>
      <c r="G45" s="64"/>
      <c r="H45" s="154"/>
      <c r="I45" s="135"/>
      <c r="J45" s="47"/>
    </row>
    <row r="46" spans="2:16" ht="99.75" customHeight="1" x14ac:dyDescent="0.25">
      <c r="B46" s="146"/>
      <c r="C46" s="69" t="s">
        <v>60</v>
      </c>
      <c r="D46" s="139" t="s">
        <v>129</v>
      </c>
      <c r="E46" s="140"/>
      <c r="F46" s="141"/>
      <c r="G46" s="64"/>
      <c r="H46" s="152">
        <v>30</v>
      </c>
      <c r="I46" s="133">
        <f>+'Cálculo-Obra'!I27</f>
        <v>0</v>
      </c>
      <c r="J46" s="47"/>
    </row>
    <row r="47" spans="2:16" ht="63" customHeight="1" x14ac:dyDescent="0.25">
      <c r="B47" s="146"/>
      <c r="C47" s="69" t="s">
        <v>62</v>
      </c>
      <c r="D47" s="139" t="s">
        <v>130</v>
      </c>
      <c r="E47" s="140"/>
      <c r="F47" s="141"/>
      <c r="G47" s="64"/>
      <c r="H47" s="153"/>
      <c r="I47" s="134"/>
      <c r="J47" s="47"/>
    </row>
    <row r="48" spans="2:16" ht="88.5" customHeight="1" x14ac:dyDescent="0.25">
      <c r="B48" s="146"/>
      <c r="C48" s="70" t="s">
        <v>64</v>
      </c>
      <c r="D48" s="140" t="s">
        <v>131</v>
      </c>
      <c r="E48" s="140"/>
      <c r="F48" s="141"/>
      <c r="G48" s="64"/>
      <c r="H48" s="154"/>
      <c r="I48" s="135"/>
      <c r="J48" s="47"/>
    </row>
    <row r="49" spans="2:10" x14ac:dyDescent="0.25">
      <c r="B49" s="142" t="s">
        <v>66</v>
      </c>
      <c r="C49" s="143"/>
      <c r="D49" s="143"/>
      <c r="E49" s="143"/>
      <c r="F49" s="143"/>
      <c r="G49" s="144"/>
      <c r="H49" s="49">
        <f>SUM(H34:H48)</f>
        <v>100</v>
      </c>
      <c r="I49" s="49">
        <f>SUM(I34:I48)</f>
        <v>0</v>
      </c>
      <c r="J49" s="50"/>
    </row>
    <row r="50" spans="2:10" x14ac:dyDescent="0.25">
      <c r="B50" s="113" t="s">
        <v>67</v>
      </c>
      <c r="C50" s="114"/>
      <c r="D50" s="114"/>
      <c r="E50" s="114"/>
      <c r="F50" s="114"/>
      <c r="G50" s="114"/>
      <c r="H50" s="114"/>
      <c r="I50" s="115"/>
      <c r="J50" s="51"/>
    </row>
    <row r="51" spans="2:10" ht="15" customHeight="1" x14ac:dyDescent="0.25">
      <c r="B51" s="116" t="s">
        <v>68</v>
      </c>
      <c r="C51" s="117"/>
      <c r="D51" s="83"/>
      <c r="E51" s="82" t="s">
        <v>69</v>
      </c>
      <c r="F51" s="119" t="s">
        <v>143</v>
      </c>
      <c r="G51" s="122" t="str">
        <f>IF(I49&lt;=49, "Proveedor No Conforme", IF(I49&lt;=69,"Proveedor Condicional", IF(I49&lt;=89,"Proveedor Confiable", IF(I49&lt;=100,"Proveedor muy confiable"))))</f>
        <v>Proveedor No Conforme</v>
      </c>
      <c r="H51" s="123"/>
      <c r="I51" s="124"/>
      <c r="J51" s="50"/>
    </row>
    <row r="52" spans="2:10" ht="15" customHeight="1" x14ac:dyDescent="0.25">
      <c r="B52" s="131" t="s">
        <v>71</v>
      </c>
      <c r="C52" s="132"/>
      <c r="D52" s="84"/>
      <c r="E52" s="80" t="s">
        <v>72</v>
      </c>
      <c r="F52" s="120"/>
      <c r="G52" s="125"/>
      <c r="H52" s="126"/>
      <c r="I52" s="127"/>
      <c r="J52" s="50"/>
    </row>
    <row r="53" spans="2:10" ht="15" customHeight="1" x14ac:dyDescent="0.25">
      <c r="B53" s="131" t="s">
        <v>73</v>
      </c>
      <c r="C53" s="132"/>
      <c r="D53" s="84"/>
      <c r="E53" s="80" t="s">
        <v>74</v>
      </c>
      <c r="F53" s="120"/>
      <c r="G53" s="125"/>
      <c r="H53" s="126"/>
      <c r="I53" s="127"/>
      <c r="J53" s="50"/>
    </row>
    <row r="54" spans="2:10" ht="15" customHeight="1" x14ac:dyDescent="0.25">
      <c r="B54" s="94" t="s">
        <v>75</v>
      </c>
      <c r="C54" s="95"/>
      <c r="D54" s="85"/>
      <c r="E54" s="81" t="s">
        <v>76</v>
      </c>
      <c r="F54" s="121"/>
      <c r="G54" s="128"/>
      <c r="H54" s="129"/>
      <c r="I54" s="130"/>
      <c r="J54" s="50"/>
    </row>
    <row r="55" spans="2:10" x14ac:dyDescent="0.25">
      <c r="B55" s="52"/>
      <c r="C55" s="53"/>
      <c r="D55" s="53"/>
      <c r="E55" s="53"/>
      <c r="F55" s="54"/>
      <c r="G55" s="54"/>
      <c r="H55" s="54"/>
      <c r="I55" s="55"/>
      <c r="J55" s="56"/>
    </row>
    <row r="56" spans="2:10" x14ac:dyDescent="0.25">
      <c r="B56" s="97" t="s">
        <v>77</v>
      </c>
      <c r="C56" s="98"/>
      <c r="D56" s="98"/>
      <c r="E56" s="98"/>
      <c r="F56" s="97" t="s">
        <v>78</v>
      </c>
      <c r="G56" s="98"/>
      <c r="H56" s="98"/>
      <c r="I56" s="99"/>
      <c r="J56" s="57"/>
    </row>
    <row r="57" spans="2:10" ht="42" customHeight="1" x14ac:dyDescent="0.25">
      <c r="B57" s="58" t="s">
        <v>79</v>
      </c>
      <c r="C57" s="100"/>
      <c r="D57" s="100"/>
      <c r="E57" s="101"/>
      <c r="F57" s="102"/>
      <c r="G57" s="103"/>
      <c r="H57" s="103"/>
      <c r="I57" s="104"/>
      <c r="J57" s="59"/>
    </row>
    <row r="58" spans="2:10" x14ac:dyDescent="0.25">
      <c r="B58" s="60" t="s">
        <v>80</v>
      </c>
      <c r="C58" s="111"/>
      <c r="D58" s="111"/>
      <c r="E58" s="112"/>
      <c r="F58" s="105"/>
      <c r="G58" s="106"/>
      <c r="H58" s="106"/>
      <c r="I58" s="107"/>
      <c r="J58" s="59"/>
    </row>
    <row r="59" spans="2:10" x14ac:dyDescent="0.25">
      <c r="B59" s="71" t="s">
        <v>81</v>
      </c>
      <c r="C59" s="111"/>
      <c r="D59" s="111"/>
      <c r="E59" s="112"/>
      <c r="F59" s="108"/>
      <c r="G59" s="109"/>
      <c r="H59" s="109"/>
      <c r="I59" s="110"/>
      <c r="J59" s="59"/>
    </row>
    <row r="60" spans="2:10" ht="15" customHeight="1" x14ac:dyDescent="0.25">
      <c r="B60" s="86" t="s">
        <v>82</v>
      </c>
      <c r="C60" s="87"/>
      <c r="D60" s="87"/>
      <c r="E60" s="87"/>
      <c r="F60" s="87"/>
      <c r="G60" s="87"/>
      <c r="H60" s="87"/>
      <c r="I60" s="88"/>
      <c r="J60" s="61"/>
    </row>
    <row r="61" spans="2:10" x14ac:dyDescent="0.25">
      <c r="B61" s="62"/>
      <c r="D61" s="62"/>
      <c r="H61" s="62"/>
      <c r="I61" s="62"/>
      <c r="J61" s="62"/>
    </row>
    <row r="62" spans="2:10" x14ac:dyDescent="0.25">
      <c r="B62" s="89" t="s">
        <v>83</v>
      </c>
      <c r="C62" s="246"/>
      <c r="D62" s="246"/>
      <c r="E62" s="246"/>
      <c r="F62" s="246"/>
      <c r="G62" s="246"/>
      <c r="H62" s="246"/>
      <c r="I62" s="246"/>
      <c r="J62" s="51"/>
    </row>
    <row r="63" spans="2:10" ht="48" customHeight="1" x14ac:dyDescent="0.25">
      <c r="B63" s="90" t="s">
        <v>84</v>
      </c>
      <c r="C63" s="91"/>
      <c r="D63" s="91"/>
      <c r="E63" s="91"/>
      <c r="F63" s="91"/>
      <c r="G63" s="91"/>
      <c r="H63" s="91"/>
      <c r="I63" s="92"/>
      <c r="J63" s="63"/>
    </row>
    <row r="64" spans="2:10" x14ac:dyDescent="0.25">
      <c r="B64" s="8" t="s">
        <v>85</v>
      </c>
      <c r="D64" s="62"/>
      <c r="H64" s="62"/>
      <c r="I64" s="62"/>
      <c r="J64" s="62"/>
    </row>
    <row r="66" spans="7:7" x14ac:dyDescent="0.25">
      <c r="G66" s="72"/>
    </row>
    <row r="84" spans="2:3" x14ac:dyDescent="0.25">
      <c r="B84" s="68"/>
      <c r="C84" s="68"/>
    </row>
  </sheetData>
  <sheetProtection password="E6F5" sheet="1" formatCells="0" formatColumns="0" formatRows="0" insertColumns="0" insertRows="0" insertHyperlinks="0" deleteColumns="0" deleteRows="0" selectLockedCells="1" sort="0" autoFilter="0" pivotTables="0"/>
  <mergeCells count="93">
    <mergeCell ref="B26:C26"/>
    <mergeCell ref="B2:B5"/>
    <mergeCell ref="C2:G2"/>
    <mergeCell ref="H2:I2"/>
    <mergeCell ref="C3:G3"/>
    <mergeCell ref="H3:I3"/>
    <mergeCell ref="C4:G5"/>
    <mergeCell ref="H4:I4"/>
    <mergeCell ref="H5:I5"/>
    <mergeCell ref="B16:C16"/>
    <mergeCell ref="D16:I16"/>
    <mergeCell ref="B8:I8"/>
    <mergeCell ref="B10:C10"/>
    <mergeCell ref="D10:I10"/>
    <mergeCell ref="B11:C11"/>
    <mergeCell ref="D11:I11"/>
    <mergeCell ref="B12:C12"/>
    <mergeCell ref="D12:I12"/>
    <mergeCell ref="B13:C13"/>
    <mergeCell ref="D13:I13"/>
    <mergeCell ref="B14:I14"/>
    <mergeCell ref="B15:C15"/>
    <mergeCell ref="D15:I15"/>
    <mergeCell ref="B17:C17"/>
    <mergeCell ref="D17:I17"/>
    <mergeCell ref="B18:C18"/>
    <mergeCell ref="D18:I18"/>
    <mergeCell ref="B19:C19"/>
    <mergeCell ref="D19:I19"/>
    <mergeCell ref="B21:C21"/>
    <mergeCell ref="D21:I21"/>
    <mergeCell ref="B20:C20"/>
    <mergeCell ref="D20:I20"/>
    <mergeCell ref="B22:C22"/>
    <mergeCell ref="D22:I22"/>
    <mergeCell ref="B23:C23"/>
    <mergeCell ref="D23:I23"/>
    <mergeCell ref="B32:F33"/>
    <mergeCell ref="G32:I32"/>
    <mergeCell ref="B24:C24"/>
    <mergeCell ref="D24:I24"/>
    <mergeCell ref="B25:C25"/>
    <mergeCell ref="D25:I25"/>
    <mergeCell ref="D26:I26"/>
    <mergeCell ref="B27:C27"/>
    <mergeCell ref="D27:I27"/>
    <mergeCell ref="B28:C28"/>
    <mergeCell ref="D28:I28"/>
    <mergeCell ref="B29:I29"/>
    <mergeCell ref="B30:I30"/>
    <mergeCell ref="B31:I31"/>
    <mergeCell ref="B34:B48"/>
    <mergeCell ref="C34:C41"/>
    <mergeCell ref="D34:F34"/>
    <mergeCell ref="H34:H41"/>
    <mergeCell ref="I34:I41"/>
    <mergeCell ref="D35:F35"/>
    <mergeCell ref="D36:F36"/>
    <mergeCell ref="D37:F37"/>
    <mergeCell ref="D38:F38"/>
    <mergeCell ref="D39:F39"/>
    <mergeCell ref="D40:F40"/>
    <mergeCell ref="D41:F41"/>
    <mergeCell ref="D42:F42"/>
    <mergeCell ref="C43:C45"/>
    <mergeCell ref="B52:C52"/>
    <mergeCell ref="B53:C53"/>
    <mergeCell ref="D43:F43"/>
    <mergeCell ref="I43:I45"/>
    <mergeCell ref="D44:F44"/>
    <mergeCell ref="D45:F45"/>
    <mergeCell ref="D46:F46"/>
    <mergeCell ref="H46:H48"/>
    <mergeCell ref="I46:I48"/>
    <mergeCell ref="D47:F47"/>
    <mergeCell ref="D48:F48"/>
    <mergeCell ref="H43:H45"/>
    <mergeCell ref="B9:I9"/>
    <mergeCell ref="B60:I60"/>
    <mergeCell ref="B62:I62"/>
    <mergeCell ref="B63:I63"/>
    <mergeCell ref="B54:C54"/>
    <mergeCell ref="B56:E56"/>
    <mergeCell ref="F56:I56"/>
    <mergeCell ref="C57:E57"/>
    <mergeCell ref="F57:I59"/>
    <mergeCell ref="C58:E58"/>
    <mergeCell ref="C59:E59"/>
    <mergeCell ref="B49:G49"/>
    <mergeCell ref="B50:I50"/>
    <mergeCell ref="B51:C51"/>
    <mergeCell ref="F51:F54"/>
    <mergeCell ref="G51:I54"/>
  </mergeCells>
  <dataValidations count="1">
    <dataValidation type="whole" allowBlank="1" showInputMessage="1" showErrorMessage="1" sqref="J34:J48">
      <formula1>0</formula1>
      <formula2>I34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A8C333E-9512-48E4-8079-AB938AA6DD41}">
            <xm:f>NOT(ISERROR(SEARCH($B$51,G51)))</xm:f>
            <xm:f>$B$51</xm:f>
            <x14:dxf>
              <fill>
                <patternFill>
                  <bgColor rgb="FF63BE7B"/>
                </patternFill>
              </fill>
            </x14:dxf>
          </x14:cfRule>
          <x14:cfRule type="containsText" priority="2" operator="containsText" id="{FA109FE2-29A4-45B1-9037-950F262F87EF}">
            <xm:f>NOT(ISERROR(SEARCH($B$52,G51)))</xm:f>
            <xm:f>$B$52</xm:f>
            <x14:dxf>
              <fill>
                <patternFill>
                  <bgColor rgb="FFFFEB84"/>
                </patternFill>
              </fill>
            </x14:dxf>
          </x14:cfRule>
          <x14:cfRule type="containsText" priority="3" operator="containsText" id="{B4D5CAC8-FC0A-4874-9624-847C47285C6E}">
            <xm:f>NOT(ISERROR(SEARCH($B$53,G51)))</xm:f>
            <xm:f>$B$53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9B3F8DD2-6F3C-414E-B38F-73A25F25574D}">
            <xm:f>NOT(ISERROR(SEARCH($B$54,G51)))</xm:f>
            <xm:f>$B$54</xm:f>
            <x14:dxf>
              <fill>
                <patternFill>
                  <bgColor rgb="FFF8696B"/>
                </patternFill>
              </fill>
            </x14:dxf>
          </x14:cfRule>
          <xm:sqref>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'Cálculo-Obra'!$B$3:$B$4</xm:f>
          </x14:formula1>
          <xm:sqref>G34:G43</xm:sqref>
        </x14:dataValidation>
        <x14:dataValidation type="list" allowBlank="1" showInputMessage="1" showErrorMessage="1">
          <x14:formula1>
            <xm:f>'Cálculo-Obra'!$B$3:$B$5</xm:f>
          </x14:formula1>
          <xm:sqref>G44:G48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showGridLines="0" workbookViewId="0">
      <selection activeCell="C23" sqref="C23:F23"/>
    </sheetView>
  </sheetViews>
  <sheetFormatPr baseColWidth="10" defaultColWidth="11.42578125" defaultRowHeight="15" x14ac:dyDescent="0.25"/>
  <cols>
    <col min="3" max="3" width="25.7109375" customWidth="1"/>
    <col min="6" max="6" width="45" customWidth="1"/>
    <col min="7" max="7" width="8.42578125" bestFit="1" customWidth="1"/>
    <col min="8" max="8" width="9.140625" bestFit="1" customWidth="1"/>
    <col min="9" max="9" width="13.42578125" bestFit="1" customWidth="1"/>
  </cols>
  <sheetData>
    <row r="2" spans="2:9" x14ac:dyDescent="0.25">
      <c r="B2" s="205" t="s">
        <v>86</v>
      </c>
      <c r="C2" s="205"/>
      <c r="D2" s="205"/>
    </row>
    <row r="3" spans="2:9" x14ac:dyDescent="0.25">
      <c r="B3" s="9" t="s">
        <v>87</v>
      </c>
    </row>
    <row r="4" spans="2:9" x14ac:dyDescent="0.25">
      <c r="B4" s="10" t="s">
        <v>88</v>
      </c>
    </row>
    <row r="5" spans="2:9" x14ac:dyDescent="0.25">
      <c r="B5" s="10" t="s">
        <v>89</v>
      </c>
    </row>
    <row r="7" spans="2:9" ht="15.75" x14ac:dyDescent="0.25">
      <c r="B7" s="206" t="s">
        <v>133</v>
      </c>
      <c r="C7" s="207"/>
      <c r="D7" s="207"/>
      <c r="E7" s="207"/>
      <c r="F7" s="207"/>
      <c r="G7" s="207"/>
      <c r="H7" s="207"/>
      <c r="I7" s="208"/>
    </row>
    <row r="8" spans="2:9" x14ac:dyDescent="0.25">
      <c r="G8" s="32" t="s">
        <v>110</v>
      </c>
      <c r="H8" s="32" t="s">
        <v>111</v>
      </c>
      <c r="I8" s="32" t="s">
        <v>112</v>
      </c>
    </row>
    <row r="9" spans="2:9" ht="29.25" customHeight="1" x14ac:dyDescent="0.25">
      <c r="B9" s="202" t="s">
        <v>48</v>
      </c>
      <c r="C9" s="209" t="s">
        <v>116</v>
      </c>
      <c r="D9" s="250" t="s">
        <v>117</v>
      </c>
      <c r="E9" s="251"/>
      <c r="F9" s="251"/>
      <c r="G9" s="2">
        <f>+'E.P OBRA'!G34</f>
        <v>0</v>
      </c>
      <c r="H9" s="214">
        <v>30</v>
      </c>
      <c r="I9" s="19" t="e" cm="1">
        <f t="array" ref="I9">_xlfn.IFS(G9="SI",$H$9/$G$17,G9="NO",0)</f>
        <v>#N/A</v>
      </c>
    </row>
    <row r="10" spans="2:9" ht="26.25" customHeight="1" x14ac:dyDescent="0.25">
      <c r="B10" s="203"/>
      <c r="C10" s="210"/>
      <c r="D10" s="250" t="s">
        <v>118</v>
      </c>
      <c r="E10" s="251"/>
      <c r="F10" s="251"/>
      <c r="G10" s="2">
        <f>+'E.P OBRA'!G35</f>
        <v>0</v>
      </c>
      <c r="H10" s="215"/>
      <c r="I10" s="19" t="e" cm="1">
        <f t="array" ref="I10">_xlfn.IFS(G10="SI",$H$9/$G$17,G10="NO",0)</f>
        <v>#N/A</v>
      </c>
    </row>
    <row r="11" spans="2:9" ht="30" customHeight="1" x14ac:dyDescent="0.25">
      <c r="B11" s="203"/>
      <c r="C11" s="210"/>
      <c r="D11" s="250" t="s">
        <v>134</v>
      </c>
      <c r="E11" s="251"/>
      <c r="F11" s="251"/>
      <c r="G11" s="2">
        <f>+'E.P OBRA'!G36</f>
        <v>0</v>
      </c>
      <c r="H11" s="215"/>
      <c r="I11" s="19" t="e" cm="1">
        <f t="array" ref="I11">_xlfn.IFS(G11="SI",$H$9/$G$17,G11="NO",0)</f>
        <v>#N/A</v>
      </c>
    </row>
    <row r="12" spans="2:9" ht="29.25" customHeight="1" x14ac:dyDescent="0.25">
      <c r="B12" s="203"/>
      <c r="C12" s="210"/>
      <c r="D12" s="250" t="s">
        <v>120</v>
      </c>
      <c r="E12" s="251"/>
      <c r="F12" s="251"/>
      <c r="G12" s="2">
        <f>+'E.P OBRA'!G37</f>
        <v>0</v>
      </c>
      <c r="H12" s="215"/>
      <c r="I12" s="19" t="e" cm="1">
        <f t="array" ref="I12">_xlfn.IFS(G12="SI",$H$9/$G$17,G12="NO",0)</f>
        <v>#N/A</v>
      </c>
    </row>
    <row r="13" spans="2:9" ht="30" customHeight="1" x14ac:dyDescent="0.25">
      <c r="B13" s="203"/>
      <c r="C13" s="210"/>
      <c r="D13" s="250" t="s">
        <v>121</v>
      </c>
      <c r="E13" s="251"/>
      <c r="F13" s="251"/>
      <c r="G13" s="2">
        <f>+'E.P OBRA'!G38</f>
        <v>0</v>
      </c>
      <c r="H13" s="215"/>
      <c r="I13" s="19" t="e" cm="1">
        <f t="array" ref="I13">_xlfn.IFS(G13="SI",$H$9/$G$17,G13="NO",0)</f>
        <v>#N/A</v>
      </c>
    </row>
    <row r="14" spans="2:9" ht="30.75" customHeight="1" x14ac:dyDescent="0.25">
      <c r="B14" s="203"/>
      <c r="C14" s="210"/>
      <c r="D14" s="250" t="s">
        <v>135</v>
      </c>
      <c r="E14" s="251"/>
      <c r="F14" s="251"/>
      <c r="G14" s="2">
        <f>+'E.P OBRA'!G39</f>
        <v>0</v>
      </c>
      <c r="H14" s="215"/>
      <c r="I14" s="19" t="e" cm="1">
        <f t="array" ref="I14">_xlfn.IFS(G14="SI",$H$9/$G$17,G14="NO",0)</f>
        <v>#N/A</v>
      </c>
    </row>
    <row r="15" spans="2:9" ht="28.5" customHeight="1" x14ac:dyDescent="0.25">
      <c r="B15" s="203"/>
      <c r="C15" s="210"/>
      <c r="D15" s="250" t="s">
        <v>123</v>
      </c>
      <c r="E15" s="251"/>
      <c r="F15" s="251"/>
      <c r="G15" s="2">
        <f>+'E.P OBRA'!G40</f>
        <v>0</v>
      </c>
      <c r="H15" s="215"/>
      <c r="I15" s="19" t="e" cm="1">
        <f t="array" ref="I15">_xlfn.IFS(G15="SI",$H$9/$G$17,G15="NO",0)</f>
        <v>#N/A</v>
      </c>
    </row>
    <row r="16" spans="2:9" ht="30" customHeight="1" x14ac:dyDescent="0.25">
      <c r="B16" s="203"/>
      <c r="C16" s="211"/>
      <c r="D16" s="250" t="s">
        <v>136</v>
      </c>
      <c r="E16" s="251"/>
      <c r="F16" s="251"/>
      <c r="G16" s="2">
        <f>+'E.P OBRA'!G41</f>
        <v>0</v>
      </c>
      <c r="H16" s="216"/>
      <c r="I16" s="19" t="e" cm="1">
        <f t="array" ref="I16">_xlfn.IFS(G16="SI",$H$9/$G$17,G16="NO",0)</f>
        <v>#N/A</v>
      </c>
    </row>
    <row r="17" spans="2:9" x14ac:dyDescent="0.25">
      <c r="B17" s="203"/>
      <c r="C17" s="220"/>
      <c r="D17" s="221"/>
      <c r="E17" s="221"/>
      <c r="F17" s="222"/>
      <c r="G17" s="20">
        <f>COUNTIFS(G9:G16,"SI")+COUNTIFS(G9:G16,"NO")</f>
        <v>0</v>
      </c>
      <c r="H17" s="15" t="s">
        <v>93</v>
      </c>
      <c r="I17" s="21">
        <f>SUMIFS(I9:I16,G9:G16,"SI")</f>
        <v>0</v>
      </c>
    </row>
    <row r="18" spans="2:9" ht="25.5" x14ac:dyDescent="0.25">
      <c r="B18" s="203"/>
      <c r="C18" s="4" t="s">
        <v>54</v>
      </c>
      <c r="D18" s="189" t="s">
        <v>125</v>
      </c>
      <c r="E18" s="190"/>
      <c r="F18" s="191"/>
      <c r="G18" s="2">
        <f>+'E.P OBRA'!G42</f>
        <v>0</v>
      </c>
      <c r="H18" s="3">
        <v>20</v>
      </c>
      <c r="I18" s="3" t="e" cm="1">
        <f t="array" ref="I18">_xlfn.IFS(G18="SI",H18,G18="NO",0)</f>
        <v>#N/A</v>
      </c>
    </row>
    <row r="19" spans="2:9" x14ac:dyDescent="0.25">
      <c r="B19" s="203"/>
      <c r="C19" s="223"/>
      <c r="D19" s="224"/>
      <c r="E19" s="224"/>
      <c r="F19" s="224"/>
      <c r="G19" s="225"/>
      <c r="H19" s="17" t="s">
        <v>93</v>
      </c>
      <c r="I19" s="18">
        <f>IFERROR(+I18,0)</f>
        <v>0</v>
      </c>
    </row>
    <row r="20" spans="2:9" ht="28.5" customHeight="1" x14ac:dyDescent="0.25">
      <c r="B20" s="203"/>
      <c r="C20" s="258" t="s">
        <v>137</v>
      </c>
      <c r="D20" s="252" t="s">
        <v>127</v>
      </c>
      <c r="E20" s="253"/>
      <c r="F20" s="254"/>
      <c r="G20" s="2">
        <f>+'E.P OBRA'!G43</f>
        <v>0</v>
      </c>
      <c r="H20" s="214">
        <v>20</v>
      </c>
      <c r="I20" s="33" t="e" cm="1">
        <f t="array" ref="I20">_xlfn.IFS(G20="SI",$H$20/$G$23,G9="NO",0)</f>
        <v>#N/A</v>
      </c>
    </row>
    <row r="21" spans="2:9" ht="27" customHeight="1" x14ac:dyDescent="0.25">
      <c r="B21" s="203"/>
      <c r="C21" s="258"/>
      <c r="D21" s="252" t="s">
        <v>58</v>
      </c>
      <c r="E21" s="253"/>
      <c r="F21" s="254"/>
      <c r="G21" s="2">
        <f>+'E.P OBRA'!G44</f>
        <v>0</v>
      </c>
      <c r="H21" s="215"/>
      <c r="I21" s="33" t="e" cm="1">
        <f t="array" ref="I21">_xlfn.IFS(G21="SI",$H$20/$G$23,G10="NO",0)</f>
        <v>#N/A</v>
      </c>
    </row>
    <row r="22" spans="2:9" ht="30.75" customHeight="1" x14ac:dyDescent="0.25">
      <c r="B22" s="203"/>
      <c r="C22" s="258"/>
      <c r="D22" s="252" t="s">
        <v>128</v>
      </c>
      <c r="E22" s="253"/>
      <c r="F22" s="254"/>
      <c r="G22" s="2">
        <f>+'E.P OBRA'!G45</f>
        <v>0</v>
      </c>
      <c r="H22" s="216"/>
      <c r="I22" s="33" t="e" cm="1">
        <f t="array" ref="I22">_xlfn.IFS(G22="SI",$H$20/$G$23,G11="NO",0)</f>
        <v>#N/A</v>
      </c>
    </row>
    <row r="23" spans="2:9" x14ac:dyDescent="0.25">
      <c r="B23" s="203"/>
      <c r="C23" s="255"/>
      <c r="D23" s="256"/>
      <c r="E23" s="256"/>
      <c r="F23" s="257"/>
      <c r="G23" s="20">
        <f>COUNTIFS(G20:G22,"SI")+COUNTIFS(G20:G22,"NO")</f>
        <v>0</v>
      </c>
      <c r="H23" s="15" t="s">
        <v>93</v>
      </c>
      <c r="I23" s="21">
        <f>SUMIFS(I20:I22,G20:G22,"SI")</f>
        <v>0</v>
      </c>
    </row>
    <row r="24" spans="2:9" ht="91.5" customHeight="1" x14ac:dyDescent="0.25">
      <c r="B24" s="203"/>
      <c r="C24" s="29" t="s">
        <v>60</v>
      </c>
      <c r="D24" s="189" t="s">
        <v>95</v>
      </c>
      <c r="E24" s="190"/>
      <c r="F24" s="191"/>
      <c r="G24" s="2">
        <f>+'E.P OBRA'!G46</f>
        <v>0</v>
      </c>
      <c r="H24" s="214">
        <v>30</v>
      </c>
      <c r="I24" s="19" t="e" cm="1">
        <f t="array" ref="I24">_xlfn.IFS(G24="SI",$H$24/$G$27,G24="NO",0)</f>
        <v>#N/A</v>
      </c>
    </row>
    <row r="25" spans="2:9" ht="42" customHeight="1" x14ac:dyDescent="0.25">
      <c r="B25" s="203"/>
      <c r="C25" s="29" t="s">
        <v>62</v>
      </c>
      <c r="D25" s="189" t="s">
        <v>96</v>
      </c>
      <c r="E25" s="190"/>
      <c r="F25" s="191"/>
      <c r="G25" s="2">
        <f>+'E.P OBRA'!G47</f>
        <v>0</v>
      </c>
      <c r="H25" s="215"/>
      <c r="I25" s="19" t="e" cm="1">
        <f t="array" ref="I25">_xlfn.IFS(G25="SI",$H$24/$G$27,G25="NO",0)</f>
        <v>#N/A</v>
      </c>
    </row>
    <row r="26" spans="2:9" ht="52.5" customHeight="1" x14ac:dyDescent="0.25">
      <c r="B26" s="203"/>
      <c r="C26" s="30" t="s">
        <v>64</v>
      </c>
      <c r="D26" s="190" t="s">
        <v>97</v>
      </c>
      <c r="E26" s="190"/>
      <c r="F26" s="191"/>
      <c r="G26" s="2">
        <f>+'E.P OBRA'!G48</f>
        <v>0</v>
      </c>
      <c r="H26" s="216"/>
      <c r="I26" s="19" t="e" cm="1">
        <f t="array" ref="I26">_xlfn.IFS(G26="SI",$H$24/$G$27,G26="NO",0)</f>
        <v>#N/A</v>
      </c>
    </row>
    <row r="27" spans="2:9" x14ac:dyDescent="0.25">
      <c r="B27" s="204"/>
      <c r="C27" s="247"/>
      <c r="D27" s="248"/>
      <c r="E27" s="248"/>
      <c r="F27" s="249"/>
      <c r="G27" s="7">
        <f>COUNTIFS(G24:G26,"SI")+COUNTIFS(G24:G26,"NO")</f>
        <v>0</v>
      </c>
      <c r="H27" s="17" t="s">
        <v>93</v>
      </c>
      <c r="I27" s="16">
        <f>SUMIFS(I24:I26,G24:G26,"SI")</f>
        <v>0</v>
      </c>
    </row>
  </sheetData>
  <mergeCells count="27">
    <mergeCell ref="C20:C22"/>
    <mergeCell ref="D20:F20"/>
    <mergeCell ref="B2:D2"/>
    <mergeCell ref="B7:I7"/>
    <mergeCell ref="C9:C16"/>
    <mergeCell ref="D9:F9"/>
    <mergeCell ref="H9:H16"/>
    <mergeCell ref="D10:F10"/>
    <mergeCell ref="D11:F11"/>
    <mergeCell ref="D12:F12"/>
    <mergeCell ref="D13:F13"/>
    <mergeCell ref="D24:F24"/>
    <mergeCell ref="B9:B27"/>
    <mergeCell ref="H24:H26"/>
    <mergeCell ref="D25:F25"/>
    <mergeCell ref="D26:F26"/>
    <mergeCell ref="C27:F27"/>
    <mergeCell ref="D16:F16"/>
    <mergeCell ref="C17:F17"/>
    <mergeCell ref="D18:F18"/>
    <mergeCell ref="C19:G19"/>
    <mergeCell ref="H20:H22"/>
    <mergeCell ref="D21:F21"/>
    <mergeCell ref="D22:F22"/>
    <mergeCell ref="C23:F23"/>
    <mergeCell ref="D14:F14"/>
    <mergeCell ref="D15:F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2c1e4e-69c6-4d1f-81a1-009441d464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FD01286F2FC409F25C3B5490AFAB1" ma:contentTypeVersion="15" ma:contentTypeDescription="Create a new document." ma:contentTypeScope="" ma:versionID="11760b32e10cea5d82114292e7fd8c98">
  <xsd:schema xmlns:xsd="http://www.w3.org/2001/XMLSchema" xmlns:xs="http://www.w3.org/2001/XMLSchema" xmlns:p="http://schemas.microsoft.com/office/2006/metadata/properties" xmlns:ns3="632c1e4e-69c6-4d1f-81a1-009441d464e5" xmlns:ns4="39f7a895-868e-4739-ab10-589c64175fbd" targetNamespace="http://schemas.microsoft.com/office/2006/metadata/properties" ma:root="true" ma:fieldsID="f9e79b74643415da39938a6e342133c1" ns3:_="" ns4:_="">
    <xsd:import namespace="632c1e4e-69c6-4d1f-81a1-009441d464e5"/>
    <xsd:import namespace="39f7a895-868e-4739-ab10-589c64175f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c1e4e-69c6-4d1f-81a1-009441d46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a895-868e-4739-ab10-589c64175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590432-B4FE-4D70-BC07-7431EBA64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CE5A54-F280-417D-A196-A92186336034}">
  <ds:schemaRefs>
    <ds:schemaRef ds:uri="http://purl.org/dc/terms/"/>
    <ds:schemaRef ds:uri="39f7a895-868e-4739-ab10-589c64175fbd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32c1e4e-69c6-4d1f-81a1-009441d464e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EE1A74-AE2C-4148-B732-FF6A9230E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c1e4e-69c6-4d1f-81a1-009441d464e5"/>
    <ds:schemaRef ds:uri="39f7a895-868e-4739-ab10-589c64175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Introducción</vt:lpstr>
      <vt:lpstr>E.P BIENES</vt:lpstr>
      <vt:lpstr>Cálculo-Bienes</vt:lpstr>
      <vt:lpstr>E.P SERVICIOS</vt:lpstr>
      <vt:lpstr>Cálculo-Servicios</vt:lpstr>
      <vt:lpstr>E.P OBRA</vt:lpstr>
      <vt:lpstr>Cálculo-Obra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SARMIENTO RINCON</dc:creator>
  <cp:keywords/>
  <dc:description/>
  <cp:lastModifiedBy>DORIS FERNANDEZ</cp:lastModifiedBy>
  <cp:revision/>
  <cp:lastPrinted>2024-06-01T00:03:31Z</cp:lastPrinted>
  <dcterms:created xsi:type="dcterms:W3CDTF">2015-06-05T18:19:34Z</dcterms:created>
  <dcterms:modified xsi:type="dcterms:W3CDTF">2024-06-01T00:06:11Z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0x010100055FD01286F2FC409F25C3B5490AFAB1</vt:lpwstr>
  </property>
</Properties>
</file>